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7400" windowHeight="12465" activeTab="0"/>
  </bookViews>
  <sheets>
    <sheet name="Price Sheet" sheetId="1" r:id="rId1"/>
    <sheet name="Spring Rations" sheetId="2" r:id="rId2"/>
    <sheet name="Summer Rations" sheetId="3" r:id="rId3"/>
    <sheet name="Winter Rations - Grass &amp; Corn S" sheetId="4" r:id="rId4"/>
    <sheet name="Winter Rations - Alf &amp; Corn Sil" sheetId="5" r:id="rId5"/>
  </sheets>
  <externalReferences>
    <externalReference r:id="rId8"/>
  </externalReferences>
  <definedNames>
    <definedName name="_0.4_0.7">#REF!</definedName>
    <definedName name="_xlnm.Print_Area" localSheetId="0">'Price Sheet'!$A$2:$P$49</definedName>
    <definedName name="_xlnm.Print_Area" localSheetId="1">'Spring Rations'!$A$1:$N$53</definedName>
    <definedName name="_xlnm.Print_Area" localSheetId="2">'Summer Rations'!$A$1:$N$53</definedName>
    <definedName name="_xlnm.Print_Area" localSheetId="4">'Winter Rations - Alf &amp; Corn Sil'!$A$1:$N$53</definedName>
    <definedName name="_xlnm.Print_Area" localSheetId="3">'Winter Rations - Grass &amp; Corn S'!$A$1:$N$53</definedName>
  </definedNames>
  <calcPr fullCalcOnLoad="1"/>
</workbook>
</file>

<file path=xl/sharedStrings.xml><?xml version="1.0" encoding="utf-8"?>
<sst xmlns="http://schemas.openxmlformats.org/spreadsheetml/2006/main" count="322" uniqueCount="138">
  <si>
    <t>Ration Short Name =</t>
  </si>
  <si>
    <t>Feedstuffs &amp; Formulas</t>
  </si>
  <si>
    <t>Kg</t>
  </si>
  <si>
    <t>Chapin Dairy Base Mix</t>
  </si>
  <si>
    <t>Chapin Dairy Premix</t>
  </si>
  <si>
    <t>Limestone</t>
  </si>
  <si>
    <t>Salt</t>
  </si>
  <si>
    <t>Mono-Calcium Phosphate</t>
  </si>
  <si>
    <t>Dry Matter Intake, kg</t>
  </si>
  <si>
    <t>NELact Supports kg milk</t>
  </si>
  <si>
    <t>MP **Supports kg milk</t>
  </si>
  <si>
    <t>RDP Balance, gm</t>
  </si>
  <si>
    <t>RUP Balance, gm</t>
  </si>
  <si>
    <t>Crude Protein, %</t>
  </si>
  <si>
    <t>Calcium Balance, gm</t>
  </si>
  <si>
    <t>Phosphorus Balance, gm</t>
  </si>
  <si>
    <t>**MP = Metabolizable Protein. RDP = Rumen Degradable Protein. RUP = Rumen Undegradable Protein. NDF = Neutral Detergent Fiber.  ADF = Acid Detergent Fiber.  NFC = Non Fiber Carbohydrates.</t>
  </si>
  <si>
    <t>U.S. National Research Council's Nutrient Requirements of Dairy Cattle, 7th Revised Edition, 2001, tables &amp; computer disk used for ration formulation.</t>
  </si>
  <si>
    <t>Siberia</t>
  </si>
  <si>
    <t>Ingredient</t>
  </si>
  <si>
    <t>Cost of</t>
  </si>
  <si>
    <t>Rubles/Kg</t>
  </si>
  <si>
    <t>Nutrient Composition</t>
  </si>
  <si>
    <r>
      <t>E-mail:  &lt;roychapin@onlinemac.com&gt;</t>
    </r>
    <r>
      <rPr>
        <b/>
        <sz val="8"/>
        <rFont val="Arial"/>
        <family val="2"/>
      </rPr>
      <t xml:space="preserve">, 11145 Chapin Lane, Amity, Oregon 97101 USA, Telephone:  1-503-835-7317.  Telefax:  1-503-835-3333. </t>
    </r>
  </si>
  <si>
    <t>Previous Update On:</t>
  </si>
  <si>
    <t>Price Sheet Printed On:</t>
  </si>
  <si>
    <t>New Prices As Of:</t>
  </si>
  <si>
    <t>New Price</t>
  </si>
  <si>
    <t>Use Y/N</t>
  </si>
  <si>
    <t>Forage Feedstuffs</t>
  </si>
  <si>
    <t>Energy Feedstuffs</t>
  </si>
  <si>
    <t>Wheat Bran</t>
  </si>
  <si>
    <t>Oats</t>
  </si>
  <si>
    <t>Urea</t>
  </si>
  <si>
    <r>
      <t>Formulated for Liters of Milk</t>
    </r>
    <r>
      <rPr>
        <b/>
        <i/>
        <sz val="9.5"/>
        <color indexed="20"/>
        <rFont val="Arial"/>
        <family val="2"/>
      </rPr>
      <t>/Cow/Day</t>
    </r>
  </si>
  <si>
    <t>OK to</t>
  </si>
  <si>
    <t>Change</t>
  </si>
  <si>
    <t>Blue</t>
  </si>
  <si>
    <t>Numbers</t>
  </si>
  <si>
    <t>Don't</t>
  </si>
  <si>
    <t>Red</t>
  </si>
  <si>
    <t>Black</t>
  </si>
  <si>
    <t>Constants</t>
  </si>
  <si>
    <t>Are Data</t>
  </si>
  <si>
    <t>Variables.</t>
  </si>
  <si>
    <t>Change!</t>
  </si>
  <si>
    <t>Numbers!</t>
  </si>
  <si>
    <t>Anything</t>
  </si>
  <si>
    <t>in Red!</t>
  </si>
  <si>
    <t>Siberian Spring Pasture</t>
  </si>
  <si>
    <t>IOFC</t>
  </si>
  <si>
    <t>Think Profit!</t>
  </si>
  <si>
    <r>
      <t xml:space="preserve">Summer </t>
    </r>
    <r>
      <rPr>
        <b/>
        <sz val="11"/>
        <rFont val="Arial"/>
        <family val="2"/>
      </rPr>
      <t xml:space="preserve">Ration </t>
    </r>
    <r>
      <rPr>
        <b/>
        <sz val="10"/>
        <rFont val="Arial"/>
        <family val="2"/>
      </rPr>
      <t>Combinations &amp; Nutrient Parameters of Present &amp; Proposed Rations for Morozovsky JSC</t>
    </r>
  </si>
  <si>
    <r>
      <t xml:space="preserve">Winter </t>
    </r>
    <r>
      <rPr>
        <b/>
        <sz val="10"/>
        <rFont val="Arial"/>
        <family val="2"/>
      </rPr>
      <t>Ration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Combinations &amp; Nutrient Parameters of Present &amp; Proposed Rations for Morozovsky JSC</t>
    </r>
  </si>
  <si>
    <t>Rubles/Liter Milk//Milk Income</t>
  </si>
  <si>
    <t>Sunflower Meal w/hulls</t>
  </si>
  <si>
    <t>Siberian Hay, very mature</t>
  </si>
  <si>
    <t xml:space="preserve">Wheat </t>
  </si>
  <si>
    <t xml:space="preserve">* Formulas for 600 kg Brown Swiss Cow in 2nd lactation, 4% FCM.  Formulas &amp; Spread Sheet Created by:  Roy E. Chapin, Ph.D., Animal Nutritionist </t>
  </si>
  <si>
    <r>
      <t>Spring</t>
    </r>
    <r>
      <rPr>
        <b/>
        <i/>
        <sz val="14"/>
        <rFont val="Arial"/>
        <family val="2"/>
      </rPr>
      <t xml:space="preserve"> </t>
    </r>
    <r>
      <rPr>
        <b/>
        <sz val="10"/>
        <rFont val="Arial"/>
        <family val="2"/>
      </rPr>
      <t>Ration Combinations &amp; Nutrient Parameters of Present &amp; Proposed Rations for Morozovsky JSC</t>
    </r>
  </si>
  <si>
    <t>Morozovsky - Siberia - Novosibirsk</t>
  </si>
  <si>
    <t>IOFC if Milk sells @ p./liter:</t>
  </si>
  <si>
    <t xml:space="preserve">Sample Ration #: </t>
  </si>
  <si>
    <t>Corn Silage, mature</t>
  </si>
  <si>
    <t>Siberian Pasture, mature</t>
  </si>
  <si>
    <t>Soybean Meal, 48% solvent</t>
  </si>
  <si>
    <t>Soybean Meal, expeller</t>
  </si>
  <si>
    <t>Barley</t>
  </si>
  <si>
    <r>
      <t>Milk Money Maker.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i/>
        <sz val="12"/>
        <color indexed="20"/>
        <rFont val="Arial"/>
        <family val="2"/>
      </rPr>
      <t>An Interactive Budgeting Tool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for Choosing the Most Profitable Ration &amp; Predicting Income Over Feed Cost</t>
    </r>
  </si>
  <si>
    <t>Soybean Meal, 44% solvent</t>
  </si>
  <si>
    <r>
      <t xml:space="preserve">Cottonseed Meal, </t>
    </r>
    <r>
      <rPr>
        <b/>
        <sz val="9"/>
        <rFont val="Arial"/>
        <family val="2"/>
      </rPr>
      <t>solvent</t>
    </r>
  </si>
  <si>
    <r>
      <t xml:space="preserve">Soybean Meal, </t>
    </r>
    <r>
      <rPr>
        <b/>
        <sz val="9"/>
        <rFont val="Arial"/>
        <family val="2"/>
      </rPr>
      <t>high heat</t>
    </r>
  </si>
  <si>
    <t>Present</t>
  </si>
  <si>
    <t>44% SBM</t>
  </si>
  <si>
    <t>48% SBM</t>
  </si>
  <si>
    <t>XP SBM</t>
  </si>
  <si>
    <t>Hi Heat SBM</t>
  </si>
  <si>
    <t>No Bran</t>
  </si>
  <si>
    <t>CSM</t>
  </si>
  <si>
    <t>SFM</t>
  </si>
  <si>
    <t xml:space="preserve"> + &gt;Grain</t>
  </si>
  <si>
    <t xml:space="preserve"> + &gt; Grain</t>
  </si>
  <si>
    <t>Urea Only</t>
  </si>
  <si>
    <t>Alfalfa Hay, mid-maturity</t>
  </si>
  <si>
    <t>Hi RDP in</t>
  </si>
  <si>
    <t>Pasture</t>
  </si>
  <si>
    <t>Green</t>
  </si>
  <si>
    <t>No Urea!</t>
  </si>
  <si>
    <t>Alfalfa</t>
  </si>
  <si>
    <t>Hay</t>
  </si>
  <si>
    <r>
      <t xml:space="preserve">Price Sheet for Dr. Roy Chapin's </t>
    </r>
    <r>
      <rPr>
        <b/>
        <i/>
        <sz val="14"/>
        <color indexed="12"/>
        <rFont val="Arial"/>
        <family val="2"/>
      </rPr>
      <t>Interactive</t>
    </r>
    <r>
      <rPr>
        <b/>
        <i/>
        <sz val="14"/>
        <color indexed="20"/>
        <rFont val="Arial"/>
        <family val="2"/>
      </rPr>
      <t xml:space="preserve"> Milk Money Maker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(Budget Tool)</t>
    </r>
  </si>
  <si>
    <t>RDP % of Total Ration DM</t>
  </si>
  <si>
    <t>RUP % of Total Ration DM</t>
  </si>
  <si>
    <t>NDF, % (minimum 25 to 33)</t>
  </si>
  <si>
    <t>ADF, % (minimum 17 to 21)</t>
  </si>
  <si>
    <t>NFC, % (maximum 36 to 44)</t>
  </si>
  <si>
    <t>Cost of Feed, Russian Rubles</t>
  </si>
  <si>
    <r>
      <t>Milk Money Maker.</t>
    </r>
    <r>
      <rPr>
        <b/>
        <sz val="14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i/>
        <sz val="12"/>
        <color indexed="20"/>
        <rFont val="Arial"/>
        <family val="2"/>
      </rPr>
      <t>An Interactive Budgeting Tool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for Choosing the Most Profitable Ration &amp; Predicting Income Over Feed Cost</t>
    </r>
  </si>
  <si>
    <t>Formulated for Liters of Milk/Cow/Day</t>
  </si>
  <si>
    <r>
      <t>I</t>
    </r>
    <r>
      <rPr>
        <b/>
        <sz val="12"/>
        <color indexed="20"/>
        <rFont val="Arial"/>
        <family val="2"/>
      </rPr>
      <t xml:space="preserve">ncome </t>
    </r>
    <r>
      <rPr>
        <b/>
        <u val="single"/>
        <sz val="12"/>
        <color indexed="20"/>
        <rFont val="Arial"/>
        <family val="2"/>
      </rPr>
      <t>O</t>
    </r>
    <r>
      <rPr>
        <b/>
        <sz val="12"/>
        <color indexed="20"/>
        <rFont val="Arial"/>
        <family val="2"/>
      </rPr>
      <t xml:space="preserve">ver </t>
    </r>
    <r>
      <rPr>
        <b/>
        <u val="single"/>
        <sz val="12"/>
        <color indexed="20"/>
        <rFont val="Arial"/>
        <family val="2"/>
      </rPr>
      <t>F</t>
    </r>
    <r>
      <rPr>
        <b/>
        <sz val="12"/>
        <color indexed="20"/>
        <rFont val="Arial"/>
        <family val="2"/>
      </rPr>
      <t xml:space="preserve">eed </t>
    </r>
    <r>
      <rPr>
        <b/>
        <u val="single"/>
        <sz val="12"/>
        <color indexed="20"/>
        <rFont val="Arial"/>
        <family val="2"/>
      </rPr>
      <t>C</t>
    </r>
    <r>
      <rPr>
        <b/>
        <sz val="12"/>
        <color indexed="20"/>
        <rFont val="Arial"/>
        <family val="2"/>
      </rPr>
      <t>osts</t>
    </r>
  </si>
  <si>
    <t>SpR-1a</t>
  </si>
  <si>
    <t>SpR-1b</t>
  </si>
  <si>
    <t>SpR-1c</t>
  </si>
  <si>
    <t>SpR-1d</t>
  </si>
  <si>
    <t>SpR-1e</t>
  </si>
  <si>
    <t>SpR-1f</t>
  </si>
  <si>
    <t>SpR-1g</t>
  </si>
  <si>
    <t>SpR-1h</t>
  </si>
  <si>
    <t>SuR-2a</t>
  </si>
  <si>
    <t>SuR-2b</t>
  </si>
  <si>
    <t>SuR-2c</t>
  </si>
  <si>
    <t>SuR-2d</t>
  </si>
  <si>
    <t>SuR-2e</t>
  </si>
  <si>
    <t>SuR-2f</t>
  </si>
  <si>
    <t>SuR-2g</t>
  </si>
  <si>
    <t>SuR-2h</t>
  </si>
  <si>
    <t>SuR-2i</t>
  </si>
  <si>
    <t>WR-3a</t>
  </si>
  <si>
    <t>WR-3b</t>
  </si>
  <si>
    <t>WR-3c</t>
  </si>
  <si>
    <t>WR-3d</t>
  </si>
  <si>
    <t>WR-3e</t>
  </si>
  <si>
    <t>WR-3f</t>
  </si>
  <si>
    <t>WR-3g</t>
  </si>
  <si>
    <t>WR-3h</t>
  </si>
  <si>
    <t>WR-3i</t>
  </si>
  <si>
    <t>WR-4a</t>
  </si>
  <si>
    <t>WR-4b</t>
  </si>
  <si>
    <t>WR-4c</t>
  </si>
  <si>
    <t>WR-4d</t>
  </si>
  <si>
    <t>WR-4e</t>
  </si>
  <si>
    <t>WR-4f</t>
  </si>
  <si>
    <t>WR-4g</t>
  </si>
  <si>
    <t>WR-4h</t>
  </si>
  <si>
    <t>SpR-1p</t>
  </si>
  <si>
    <t>SuR-2p</t>
  </si>
  <si>
    <t>WR-3p</t>
  </si>
  <si>
    <t>WR-4p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</si>
</sst>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"/>
    <numFmt numFmtId="174" formatCode="0.0"/>
    <numFmt numFmtId="175" formatCode="#,##0.00[$р.-419]"/>
    <numFmt numFmtId="176" formatCode="#,##0.000[$р.-419]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.5"/>
      <name val="Arial"/>
      <family val="2"/>
    </font>
    <font>
      <b/>
      <sz val="7.5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61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20"/>
      <name val="Arial"/>
      <family val="2"/>
    </font>
    <font>
      <b/>
      <i/>
      <sz val="9.5"/>
      <color indexed="2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7"/>
      <name val="Arial"/>
      <family val="2"/>
    </font>
    <font>
      <b/>
      <i/>
      <sz val="14"/>
      <name val="Arial"/>
      <family val="2"/>
    </font>
    <font>
      <b/>
      <sz val="10"/>
      <color indexed="61"/>
      <name val="Arial"/>
      <family val="2"/>
    </font>
    <font>
      <b/>
      <sz val="11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b/>
      <i/>
      <sz val="12"/>
      <color indexed="20"/>
      <name val="Arial"/>
      <family val="2"/>
    </font>
    <font>
      <b/>
      <i/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i/>
      <sz val="14"/>
      <color indexed="57"/>
      <name val="Arial"/>
      <family val="2"/>
    </font>
    <font>
      <b/>
      <sz val="11.5"/>
      <color indexed="20"/>
      <name val="Arial"/>
      <family val="2"/>
    </font>
    <font>
      <b/>
      <i/>
      <sz val="13"/>
      <color indexed="57"/>
      <name val="Arial"/>
      <family val="2"/>
    </font>
    <font>
      <b/>
      <i/>
      <sz val="14"/>
      <color indexed="20"/>
      <name val="Arial"/>
      <family val="2"/>
    </font>
    <font>
      <b/>
      <i/>
      <sz val="14"/>
      <color indexed="12"/>
      <name val="Arial"/>
      <family val="2"/>
    </font>
    <font>
      <b/>
      <sz val="13"/>
      <name val="Arial"/>
      <family val="2"/>
    </font>
    <font>
      <b/>
      <sz val="11"/>
      <color indexed="17"/>
      <name val="Arial"/>
      <family val="2"/>
    </font>
    <font>
      <b/>
      <u val="single"/>
      <sz val="12"/>
      <color indexed="20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7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3" fontId="7" fillId="0" borderId="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173" fontId="0" fillId="0" borderId="0" xfId="0" applyNumberForma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3" fontId="7" fillId="0" borderId="14" xfId="0" applyNumberFormat="1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5" fontId="19" fillId="0" borderId="0" xfId="0" applyNumberFormat="1" applyFont="1" applyBorder="1" applyAlignment="1">
      <alignment horizontal="center" vertical="center"/>
    </xf>
    <xf numFmtId="1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39" fontId="21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39" fontId="21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39" fontId="2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/>
    </xf>
    <xf numFmtId="175" fontId="22" fillId="0" borderId="18" xfId="0" applyNumberFormat="1" applyFont="1" applyBorder="1" applyAlignment="1">
      <alignment horizontal="center" vertical="center"/>
    </xf>
    <xf numFmtId="175" fontId="2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174" fontId="19" fillId="0" borderId="21" xfId="0" applyNumberFormat="1" applyFont="1" applyBorder="1" applyAlignment="1">
      <alignment horizontal="center" vertical="center"/>
    </xf>
    <xf numFmtId="175" fontId="15" fillId="0" borderId="22" xfId="0" applyNumberFormat="1" applyFont="1" applyBorder="1" applyAlignment="1">
      <alignment horizontal="center" vertical="center"/>
    </xf>
    <xf numFmtId="175" fontId="15" fillId="0" borderId="23" xfId="0" applyNumberFormat="1" applyFont="1" applyBorder="1" applyAlignment="1">
      <alignment horizontal="center" vertical="center"/>
    </xf>
    <xf numFmtId="175" fontId="15" fillId="0" borderId="24" xfId="0" applyNumberFormat="1" applyFont="1" applyBorder="1" applyAlignment="1">
      <alignment horizontal="center" vertical="center"/>
    </xf>
    <xf numFmtId="175" fontId="15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74" fontId="27" fillId="0" borderId="28" xfId="0" applyNumberFormat="1" applyFont="1" applyBorder="1" applyAlignment="1">
      <alignment horizontal="center" vertical="center"/>
    </xf>
    <xf numFmtId="174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74" fontId="7" fillId="0" borderId="29" xfId="0" applyNumberFormat="1" applyFont="1" applyBorder="1" applyAlignment="1">
      <alignment horizontal="center" vertical="center"/>
    </xf>
    <xf numFmtId="174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39" fontId="31" fillId="0" borderId="6" xfId="0" applyNumberFormat="1" applyFont="1" applyBorder="1" applyAlignment="1">
      <alignment horizontal="center" vertical="center"/>
    </xf>
    <xf numFmtId="39" fontId="31" fillId="0" borderId="8" xfId="0" applyNumberFormat="1" applyFont="1" applyBorder="1" applyAlignment="1">
      <alignment horizontal="center" vertical="center"/>
    </xf>
    <xf numFmtId="175" fontId="15" fillId="0" borderId="1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8" xfId="0" applyBorder="1" applyAlignment="1">
      <alignment/>
    </xf>
    <xf numFmtId="175" fontId="0" fillId="0" borderId="6" xfId="0" applyNumberFormat="1" applyBorder="1" applyAlignment="1">
      <alignment/>
    </xf>
    <xf numFmtId="175" fontId="31" fillId="0" borderId="8" xfId="0" applyNumberFormat="1" applyFont="1" applyBorder="1" applyAlignment="1">
      <alignment horizontal="center" vertical="center"/>
    </xf>
    <xf numFmtId="175" fontId="21" fillId="0" borderId="8" xfId="0" applyNumberFormat="1" applyFont="1" applyBorder="1" applyAlignment="1">
      <alignment horizontal="center" vertical="center"/>
    </xf>
    <xf numFmtId="175" fontId="21" fillId="0" borderId="6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0" fillId="0" borderId="6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" fontId="24" fillId="0" borderId="34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173" fontId="7" fillId="0" borderId="5" xfId="0" applyNumberFormat="1" applyFont="1" applyFill="1" applyBorder="1" applyAlignment="1">
      <alignment horizontal="center" vertical="center"/>
    </xf>
    <xf numFmtId="174" fontId="19" fillId="0" borderId="12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75" fontId="15" fillId="0" borderId="35" xfId="0" applyNumberFormat="1" applyFont="1" applyBorder="1" applyAlignment="1">
      <alignment horizontal="center" vertical="center"/>
    </xf>
    <xf numFmtId="175" fontId="15" fillId="0" borderId="3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0" fontId="37" fillId="0" borderId="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" fontId="38" fillId="0" borderId="17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47" fillId="0" borderId="39" xfId="0" applyFont="1" applyBorder="1" applyAlignment="1">
      <alignment vertical="center"/>
    </xf>
    <xf numFmtId="175" fontId="38" fillId="0" borderId="40" xfId="0" applyNumberFormat="1" applyFont="1" applyBorder="1" applyAlignment="1">
      <alignment horizontal="center" vertical="center"/>
    </xf>
    <xf numFmtId="175" fontId="38" fillId="0" borderId="41" xfId="0" applyNumberFormat="1" applyFont="1" applyBorder="1" applyAlignment="1">
      <alignment horizontal="center" vertical="center"/>
    </xf>
    <xf numFmtId="175" fontId="38" fillId="0" borderId="42" xfId="0" applyNumberFormat="1" applyFont="1" applyBorder="1" applyAlignment="1">
      <alignment horizontal="center" vertical="center"/>
    </xf>
    <xf numFmtId="175" fontId="46" fillId="0" borderId="43" xfId="0" applyNumberFormat="1" applyFont="1" applyBorder="1" applyAlignment="1">
      <alignment horizontal="center" vertical="center"/>
    </xf>
    <xf numFmtId="175" fontId="46" fillId="0" borderId="44" xfId="0" applyNumberFormat="1" applyFont="1" applyBorder="1" applyAlignment="1">
      <alignment horizontal="center" vertical="center"/>
    </xf>
    <xf numFmtId="175" fontId="46" fillId="0" borderId="45" xfId="0" applyNumberFormat="1" applyFont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74" fontId="7" fillId="0" borderId="46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175" fontId="15" fillId="0" borderId="28" xfId="0" applyNumberFormat="1" applyFont="1" applyBorder="1" applyAlignment="1">
      <alignment horizontal="center" vertical="center"/>
    </xf>
    <xf numFmtId="175" fontId="15" fillId="0" borderId="19" xfId="0" applyNumberFormat="1" applyFont="1" applyBorder="1" applyAlignment="1">
      <alignment horizontal="center" vertical="center"/>
    </xf>
    <xf numFmtId="175" fontId="22" fillId="0" borderId="28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5" fontId="18" fillId="0" borderId="1" xfId="0" applyNumberFormat="1" applyFont="1" applyBorder="1" applyAlignment="1">
      <alignment horizontal="center" vertical="center"/>
    </xf>
    <xf numFmtId="15" fontId="18" fillId="0" borderId="4" xfId="0" applyNumberFormat="1" applyFont="1" applyBorder="1" applyAlignment="1">
      <alignment horizontal="center" vertical="center"/>
    </xf>
    <xf numFmtId="15" fontId="17" fillId="0" borderId="1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oy%20Chapin%20Documents\Ukraine%20XLS%20Universal%20Formulas\Dairy%20-%20Alfalfa%20-Grass%20Summer\Ukn.%20Dairy%20-%20Alf%20-%20Grass%20-%2023%20Oct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ite"/>
      <sheetName val="Composite - Ukr."/>
      <sheetName val="Base Mix Data"/>
      <sheetName val="Premix"/>
      <sheetName val="Price Sheet"/>
      <sheetName val="Feedstuffs"/>
      <sheetName val="Calf Starter"/>
      <sheetName val="Calf Grower"/>
      <sheetName val="Heifer - 6 - 12 M"/>
      <sheetName val="Heifer -  &gt; 12 M"/>
      <sheetName val="Heifer -  Fattening"/>
      <sheetName val="Lactation - Pasture"/>
    </sheetNames>
    <sheetDataSet>
      <sheetData sheetId="5">
        <row r="193">
          <cell r="B193" t="str">
            <v>Protein Feedstuffs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U49"/>
  <sheetViews>
    <sheetView tabSelected="1" zoomScaleSheetLayoutView="100" workbookViewId="0" topLeftCell="A1">
      <selection activeCell="B3" sqref="B3:J3"/>
    </sheetView>
  </sheetViews>
  <sheetFormatPr defaultColWidth="9.140625" defaultRowHeight="12.75"/>
  <cols>
    <col min="1" max="1" width="0.71875" style="0" customWidth="1"/>
    <col min="2" max="2" width="23.421875" style="0" customWidth="1"/>
    <col min="3" max="3" width="7.7109375" style="0" customWidth="1"/>
    <col min="4" max="4" width="8.57421875" style="0" customWidth="1"/>
    <col min="5" max="5" width="8.00390625" style="0" customWidth="1"/>
    <col min="6" max="6" width="1.421875" style="0" customWidth="1"/>
    <col min="7" max="7" width="23.421875" style="0" customWidth="1"/>
    <col min="8" max="8" width="7.8515625" style="0" customWidth="1"/>
    <col min="9" max="9" width="8.57421875" style="0" customWidth="1"/>
    <col min="10" max="10" width="7.8515625" style="0" customWidth="1"/>
    <col min="11" max="11" width="1.421875" style="0" customWidth="1"/>
    <col min="12" max="12" width="23.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0.85546875" style="0" customWidth="1"/>
  </cols>
  <sheetData>
    <row r="1" ht="5.25" customHeight="1"/>
    <row r="2" ht="4.5" customHeight="1" thickBot="1"/>
    <row r="3" spans="2:15" ht="19.5" thickBot="1">
      <c r="B3" s="156" t="s">
        <v>90</v>
      </c>
      <c r="C3" s="157"/>
      <c r="D3" s="157"/>
      <c r="E3" s="157"/>
      <c r="F3" s="157"/>
      <c r="G3" s="157"/>
      <c r="H3" s="157"/>
      <c r="I3" s="157"/>
      <c r="J3" s="158"/>
      <c r="K3" s="41"/>
      <c r="L3" s="162" t="s">
        <v>60</v>
      </c>
      <c r="M3" s="163"/>
      <c r="N3" s="163"/>
      <c r="O3" s="164"/>
    </row>
    <row r="4" spans="2:15" ht="4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.75" thickBot="1">
      <c r="B5" s="156" t="s">
        <v>24</v>
      </c>
      <c r="C5" s="158"/>
      <c r="D5" s="165">
        <v>37829</v>
      </c>
      <c r="E5" s="166"/>
      <c r="F5" s="4"/>
      <c r="G5" s="156" t="s">
        <v>25</v>
      </c>
      <c r="H5" s="158"/>
      <c r="I5" s="167">
        <f ca="1">TODAY()</f>
        <v>37937</v>
      </c>
      <c r="J5" s="168"/>
      <c r="K5" s="4"/>
      <c r="L5" s="156" t="s">
        <v>26</v>
      </c>
      <c r="M5" s="157"/>
      <c r="N5" s="159"/>
      <c r="O5" s="160"/>
    </row>
    <row r="6" spans="2:15" ht="4.5" customHeight="1">
      <c r="B6" s="42"/>
      <c r="C6" s="43"/>
      <c r="D6" s="43"/>
      <c r="E6" s="43"/>
      <c r="F6" s="4"/>
      <c r="G6" s="42"/>
      <c r="H6" s="44"/>
      <c r="I6" s="44"/>
      <c r="J6" s="44"/>
      <c r="K6" s="4"/>
      <c r="L6" s="42"/>
      <c r="M6" s="45"/>
      <c r="N6" s="45"/>
      <c r="O6" s="45"/>
    </row>
    <row r="7" spans="2:15" ht="2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6.5" thickBot="1">
      <c r="B8" s="5" t="s">
        <v>29</v>
      </c>
      <c r="C8" s="13" t="s">
        <v>21</v>
      </c>
      <c r="D8" s="12" t="s">
        <v>27</v>
      </c>
      <c r="E8" s="15" t="s">
        <v>28</v>
      </c>
      <c r="F8" s="45"/>
      <c r="G8" s="46" t="s">
        <v>30</v>
      </c>
      <c r="H8" s="13" t="str">
        <f>C8</f>
        <v>Rubles/Kg</v>
      </c>
      <c r="I8" s="12" t="str">
        <f>D8</f>
        <v>New Price</v>
      </c>
      <c r="J8" s="15" t="str">
        <f>E8</f>
        <v>Use Y/N</v>
      </c>
      <c r="K8" s="4"/>
      <c r="L8" s="46" t="str">
        <f>'[1]Feedstuffs'!B193</f>
        <v>Protein Feedstuffs</v>
      </c>
      <c r="M8" s="13" t="str">
        <f>C8</f>
        <v>Rubles/Kg</v>
      </c>
      <c r="N8" s="12" t="str">
        <f>D8</f>
        <v>New Price</v>
      </c>
      <c r="O8" s="15" t="str">
        <f>E8</f>
        <v>Use Y/N</v>
      </c>
    </row>
    <row r="9" spans="1:15" ht="14.25" customHeight="1">
      <c r="A9" s="47"/>
      <c r="B9" s="101"/>
      <c r="C9" s="95"/>
      <c r="D9" s="101"/>
      <c r="E9" s="49"/>
      <c r="F9" s="4"/>
      <c r="G9" s="85"/>
      <c r="H9" s="98"/>
      <c r="I9" s="88"/>
      <c r="J9" s="49"/>
      <c r="K9" s="4"/>
      <c r="L9" s="85"/>
      <c r="M9" s="98"/>
      <c r="N9" s="48"/>
      <c r="O9" s="50"/>
    </row>
    <row r="10" spans="1:15" ht="15">
      <c r="A10" s="47"/>
      <c r="B10" s="86" t="s">
        <v>63</v>
      </c>
      <c r="C10" s="96">
        <v>0.75</v>
      </c>
      <c r="D10" s="94"/>
      <c r="E10" s="53"/>
      <c r="F10" s="4"/>
      <c r="G10" s="86" t="s">
        <v>67</v>
      </c>
      <c r="H10" s="97"/>
      <c r="I10" s="89"/>
      <c r="J10" s="53"/>
      <c r="K10" s="4"/>
      <c r="L10" s="86" t="s">
        <v>55</v>
      </c>
      <c r="M10" s="96">
        <v>5</v>
      </c>
      <c r="N10" s="94"/>
      <c r="O10" s="54"/>
    </row>
    <row r="11" spans="1:15" ht="15">
      <c r="A11" s="47"/>
      <c r="B11" s="86"/>
      <c r="C11" s="96"/>
      <c r="D11" s="94"/>
      <c r="E11" s="53"/>
      <c r="F11" s="4"/>
      <c r="G11" s="94"/>
      <c r="H11" s="94"/>
      <c r="I11" s="94"/>
      <c r="J11" s="53"/>
      <c r="K11" s="4"/>
      <c r="L11" s="86"/>
      <c r="M11" s="96"/>
      <c r="N11" s="94"/>
      <c r="O11" s="54"/>
    </row>
    <row r="12" spans="1:15" ht="15">
      <c r="A12" s="47"/>
      <c r="B12" s="86" t="s">
        <v>56</v>
      </c>
      <c r="C12" s="96">
        <v>1.25</v>
      </c>
      <c r="D12" s="94"/>
      <c r="E12" s="53"/>
      <c r="F12" s="4"/>
      <c r="G12" s="86" t="s">
        <v>32</v>
      </c>
      <c r="H12" s="96">
        <v>1.5</v>
      </c>
      <c r="I12" s="94"/>
      <c r="J12" s="53"/>
      <c r="K12" s="4"/>
      <c r="L12" s="92" t="s">
        <v>69</v>
      </c>
      <c r="M12" s="96">
        <v>6.5</v>
      </c>
      <c r="N12" s="94"/>
      <c r="O12" s="54"/>
    </row>
    <row r="13" spans="1:21" ht="14.25" customHeight="1">
      <c r="A13" s="47"/>
      <c r="B13" s="86"/>
      <c r="C13" s="96"/>
      <c r="D13" s="94"/>
      <c r="E13" s="53"/>
      <c r="F13" s="4"/>
      <c r="G13" s="86"/>
      <c r="H13" s="96"/>
      <c r="I13" s="94"/>
      <c r="J13" s="53"/>
      <c r="K13" s="4"/>
      <c r="L13" s="92"/>
      <c r="M13" s="96"/>
      <c r="N13" s="94"/>
      <c r="O13" s="54"/>
      <c r="S13" s="161"/>
      <c r="T13" s="161"/>
      <c r="U13" s="161"/>
    </row>
    <row r="14" spans="1:15" ht="15">
      <c r="A14" s="47"/>
      <c r="B14" s="86" t="s">
        <v>83</v>
      </c>
      <c r="C14" s="96">
        <v>2.5</v>
      </c>
      <c r="D14" s="94"/>
      <c r="E14" s="53"/>
      <c r="F14" s="4"/>
      <c r="G14" s="86" t="s">
        <v>57</v>
      </c>
      <c r="H14" s="96">
        <v>2.5</v>
      </c>
      <c r="I14" s="94"/>
      <c r="J14" s="53"/>
      <c r="K14" s="4"/>
      <c r="L14" s="92" t="s">
        <v>65</v>
      </c>
      <c r="M14" s="96">
        <v>7</v>
      </c>
      <c r="N14" s="94"/>
      <c r="O14" s="54"/>
    </row>
    <row r="15" spans="1:15" ht="15">
      <c r="A15" s="47"/>
      <c r="B15" s="94"/>
      <c r="C15" s="94"/>
      <c r="D15" s="94"/>
      <c r="E15" s="54"/>
      <c r="F15" s="4"/>
      <c r="G15" s="86"/>
      <c r="H15" s="96"/>
      <c r="I15" s="94"/>
      <c r="J15" s="53"/>
      <c r="K15" s="4"/>
      <c r="L15" s="86"/>
      <c r="M15" s="96"/>
      <c r="N15" s="94"/>
      <c r="O15" s="54"/>
    </row>
    <row r="16" spans="1:15" ht="15">
      <c r="A16" s="47"/>
      <c r="B16" s="86"/>
      <c r="C16" s="96"/>
      <c r="D16" s="94"/>
      <c r="E16" s="53"/>
      <c r="F16" s="4"/>
      <c r="G16" s="86" t="s">
        <v>31</v>
      </c>
      <c r="H16" s="96">
        <v>0.9</v>
      </c>
      <c r="I16" s="94"/>
      <c r="J16" s="53"/>
      <c r="K16" s="4"/>
      <c r="L16" s="86" t="s">
        <v>66</v>
      </c>
      <c r="M16" s="96">
        <v>7.5</v>
      </c>
      <c r="N16" s="94"/>
      <c r="O16" s="54"/>
    </row>
    <row r="17" spans="1:15" ht="15">
      <c r="A17" s="47"/>
      <c r="B17" s="86" t="s">
        <v>49</v>
      </c>
      <c r="C17" s="96">
        <v>0.3</v>
      </c>
      <c r="D17" s="94"/>
      <c r="E17" s="53"/>
      <c r="F17" s="4"/>
      <c r="G17" s="86"/>
      <c r="H17" s="97"/>
      <c r="I17" s="89"/>
      <c r="J17" s="53"/>
      <c r="K17" s="4"/>
      <c r="L17" s="86"/>
      <c r="M17" s="96"/>
      <c r="N17" s="94"/>
      <c r="O17" s="54"/>
    </row>
    <row r="18" spans="1:15" ht="15">
      <c r="A18" s="47"/>
      <c r="B18" s="51"/>
      <c r="C18" s="97"/>
      <c r="D18" s="89"/>
      <c r="E18" s="53"/>
      <c r="F18" s="4"/>
      <c r="G18" s="87"/>
      <c r="H18" s="97"/>
      <c r="I18" s="52"/>
      <c r="J18" s="53"/>
      <c r="K18" s="4"/>
      <c r="L18" s="86" t="s">
        <v>71</v>
      </c>
      <c r="M18" s="96">
        <v>8</v>
      </c>
      <c r="N18" s="94"/>
      <c r="O18" s="54"/>
    </row>
    <row r="19" spans="1:15" ht="15">
      <c r="A19" s="47"/>
      <c r="B19" s="86" t="s">
        <v>64</v>
      </c>
      <c r="C19" s="96">
        <v>0.25</v>
      </c>
      <c r="D19" s="52"/>
      <c r="E19" s="53"/>
      <c r="F19" s="4"/>
      <c r="G19" s="51"/>
      <c r="H19" s="97"/>
      <c r="I19" s="52"/>
      <c r="J19" s="53"/>
      <c r="K19" s="4"/>
      <c r="L19" s="86"/>
      <c r="M19" s="96"/>
      <c r="N19" s="94"/>
      <c r="O19" s="54"/>
    </row>
    <row r="20" spans="1:15" ht="14.25" customHeight="1">
      <c r="A20" s="47"/>
      <c r="B20" s="51"/>
      <c r="C20" s="97"/>
      <c r="D20" s="52"/>
      <c r="E20" s="53"/>
      <c r="F20" s="4"/>
      <c r="G20" s="51"/>
      <c r="H20" s="97"/>
      <c r="I20" s="52"/>
      <c r="J20" s="53"/>
      <c r="K20" s="4"/>
      <c r="L20" s="86" t="s">
        <v>70</v>
      </c>
      <c r="M20" s="96">
        <v>7</v>
      </c>
      <c r="N20" s="94"/>
      <c r="O20" s="54"/>
    </row>
    <row r="21" spans="1:15" ht="14.25">
      <c r="A21" s="47"/>
      <c r="B21" s="51"/>
      <c r="C21" s="97"/>
      <c r="D21" s="52"/>
      <c r="E21" s="53"/>
      <c r="F21" s="4"/>
      <c r="G21" s="51"/>
      <c r="H21" s="97"/>
      <c r="I21" s="52"/>
      <c r="J21" s="53"/>
      <c r="K21" s="4"/>
      <c r="L21" s="94"/>
      <c r="M21" s="94"/>
      <c r="N21" s="94"/>
      <c r="O21" s="54"/>
    </row>
    <row r="22" spans="1:15" ht="15">
      <c r="A22" s="47"/>
      <c r="B22" s="51"/>
      <c r="C22" s="97"/>
      <c r="D22" s="52"/>
      <c r="E22" s="53"/>
      <c r="F22" s="4"/>
      <c r="G22" s="51"/>
      <c r="H22" s="97"/>
      <c r="I22" s="52"/>
      <c r="J22" s="53"/>
      <c r="K22" s="4"/>
      <c r="L22" s="86" t="s">
        <v>33</v>
      </c>
      <c r="M22" s="96">
        <v>6</v>
      </c>
      <c r="N22" s="89"/>
      <c r="O22" s="54"/>
    </row>
    <row r="23" spans="1:15" ht="15">
      <c r="A23" s="47"/>
      <c r="B23" s="51"/>
      <c r="C23" s="97"/>
      <c r="D23" s="52"/>
      <c r="E23" s="53"/>
      <c r="F23" s="4"/>
      <c r="G23" s="51"/>
      <c r="H23" s="97"/>
      <c r="I23" s="52"/>
      <c r="J23" s="53"/>
      <c r="K23" s="4"/>
      <c r="L23" s="94"/>
      <c r="M23" s="94"/>
      <c r="N23" s="89"/>
      <c r="O23" s="54"/>
    </row>
    <row r="24" spans="1:15" ht="14.25" customHeight="1">
      <c r="A24" s="47"/>
      <c r="B24" s="51"/>
      <c r="C24" s="97"/>
      <c r="D24" s="52"/>
      <c r="E24" s="53"/>
      <c r="F24" s="4"/>
      <c r="G24" s="51"/>
      <c r="H24" s="97"/>
      <c r="I24" s="52"/>
      <c r="J24" s="53"/>
      <c r="K24" s="4"/>
      <c r="L24" s="86"/>
      <c r="M24" s="96"/>
      <c r="N24" s="89"/>
      <c r="O24" s="54"/>
    </row>
    <row r="25" spans="1:15" ht="15">
      <c r="A25" s="47"/>
      <c r="B25" s="51"/>
      <c r="C25" s="97"/>
      <c r="D25" s="52"/>
      <c r="E25" s="53"/>
      <c r="F25" s="4"/>
      <c r="G25" s="51"/>
      <c r="H25" s="97"/>
      <c r="I25" s="52"/>
      <c r="J25" s="53"/>
      <c r="K25" s="4"/>
      <c r="L25" s="86"/>
      <c r="M25" s="96"/>
      <c r="N25" s="89"/>
      <c r="O25" s="54"/>
    </row>
    <row r="26" spans="1:15" ht="15">
      <c r="A26" s="47"/>
      <c r="B26" s="51"/>
      <c r="C26" s="97"/>
      <c r="D26" s="52"/>
      <c r="E26" s="53"/>
      <c r="F26" s="4"/>
      <c r="G26" s="51"/>
      <c r="H26" s="97"/>
      <c r="I26" s="52"/>
      <c r="J26" s="53"/>
      <c r="K26" s="4"/>
      <c r="L26" s="51"/>
      <c r="M26" s="97"/>
      <c r="N26" s="89"/>
      <c r="O26" s="54"/>
    </row>
    <row r="27" spans="1:15" ht="15">
      <c r="A27" s="47"/>
      <c r="B27" s="51"/>
      <c r="C27" s="97"/>
      <c r="D27" s="52"/>
      <c r="E27" s="53"/>
      <c r="F27" s="4"/>
      <c r="G27" s="51"/>
      <c r="H27" s="97"/>
      <c r="I27" s="52"/>
      <c r="J27" s="53"/>
      <c r="K27" s="4"/>
      <c r="L27" s="51"/>
      <c r="M27" s="97"/>
      <c r="N27" s="89"/>
      <c r="O27" s="54"/>
    </row>
    <row r="28" spans="1:15" ht="14.25">
      <c r="A28" s="47"/>
      <c r="B28" s="51"/>
      <c r="C28" s="97"/>
      <c r="D28" s="52"/>
      <c r="E28" s="53"/>
      <c r="F28" s="4"/>
      <c r="G28" s="51"/>
      <c r="H28" s="97"/>
      <c r="I28" s="52"/>
      <c r="J28" s="53"/>
      <c r="K28" s="4"/>
      <c r="L28" s="51"/>
      <c r="M28" s="97"/>
      <c r="N28" s="52"/>
      <c r="O28" s="54"/>
    </row>
    <row r="29" spans="1:15" ht="14.25">
      <c r="A29" s="47"/>
      <c r="B29" s="51"/>
      <c r="C29" s="97"/>
      <c r="D29" s="52"/>
      <c r="E29" s="53"/>
      <c r="F29" s="4"/>
      <c r="G29" s="51"/>
      <c r="H29" s="97"/>
      <c r="I29" s="52"/>
      <c r="J29" s="53"/>
      <c r="K29" s="4"/>
      <c r="L29" s="51"/>
      <c r="M29" s="97"/>
      <c r="N29" s="52"/>
      <c r="O29" s="54"/>
    </row>
    <row r="30" spans="1:15" ht="14.25">
      <c r="A30" s="47"/>
      <c r="B30" s="51"/>
      <c r="C30" s="97"/>
      <c r="D30" s="52"/>
      <c r="E30" s="53"/>
      <c r="F30" s="4"/>
      <c r="G30" s="51"/>
      <c r="H30" s="97"/>
      <c r="I30" s="52"/>
      <c r="J30" s="53"/>
      <c r="K30" s="4"/>
      <c r="L30" s="51"/>
      <c r="M30" s="97"/>
      <c r="N30" s="52"/>
      <c r="O30" s="54"/>
    </row>
    <row r="31" spans="1:15" ht="14.25">
      <c r="A31" s="47"/>
      <c r="B31" s="51"/>
      <c r="C31" s="97"/>
      <c r="D31" s="52"/>
      <c r="E31" s="53"/>
      <c r="F31" s="4"/>
      <c r="G31" s="51"/>
      <c r="H31" s="97"/>
      <c r="I31" s="52"/>
      <c r="J31" s="53"/>
      <c r="K31" s="4"/>
      <c r="L31" s="51"/>
      <c r="M31" s="97"/>
      <c r="N31" s="52"/>
      <c r="O31" s="54"/>
    </row>
    <row r="32" spans="1:15" ht="14.25">
      <c r="A32" s="47"/>
      <c r="B32" s="51"/>
      <c r="C32" s="97"/>
      <c r="D32" s="52"/>
      <c r="E32" s="53"/>
      <c r="F32" s="4"/>
      <c r="G32" s="51"/>
      <c r="H32" s="97"/>
      <c r="I32" s="52"/>
      <c r="J32" s="53"/>
      <c r="K32" s="4"/>
      <c r="L32" s="51"/>
      <c r="M32" s="97"/>
      <c r="N32" s="52"/>
      <c r="O32" s="54"/>
    </row>
    <row r="33" spans="1:15" ht="14.25">
      <c r="A33" s="47"/>
      <c r="B33" s="51"/>
      <c r="C33" s="97"/>
      <c r="D33" s="52"/>
      <c r="E33" s="53"/>
      <c r="F33" s="4"/>
      <c r="G33" s="51"/>
      <c r="H33" s="97"/>
      <c r="I33" s="52"/>
      <c r="J33" s="53"/>
      <c r="K33" s="4"/>
      <c r="L33" s="51"/>
      <c r="M33" s="97"/>
      <c r="N33" s="52"/>
      <c r="O33" s="54"/>
    </row>
    <row r="34" spans="1:15" ht="14.25">
      <c r="A34" s="47"/>
      <c r="B34" s="51"/>
      <c r="C34" s="97"/>
      <c r="D34" s="52"/>
      <c r="E34" s="53"/>
      <c r="F34" s="4"/>
      <c r="G34" s="51"/>
      <c r="H34" s="97"/>
      <c r="I34" s="52"/>
      <c r="J34" s="53"/>
      <c r="K34" s="4"/>
      <c r="L34" s="51"/>
      <c r="M34" s="97"/>
      <c r="N34" s="52"/>
      <c r="O34" s="54"/>
    </row>
    <row r="35" spans="1:15" ht="14.25">
      <c r="A35" s="47"/>
      <c r="B35" s="51"/>
      <c r="C35" s="97"/>
      <c r="D35" s="52"/>
      <c r="E35" s="54"/>
      <c r="F35" s="4"/>
      <c r="G35" s="51"/>
      <c r="H35" s="97"/>
      <c r="I35" s="52"/>
      <c r="J35" s="53"/>
      <c r="K35" s="4"/>
      <c r="L35" s="51"/>
      <c r="M35" s="97"/>
      <c r="N35" s="52"/>
      <c r="O35" s="54"/>
    </row>
    <row r="36" spans="1:15" ht="14.25">
      <c r="A36" s="47"/>
      <c r="B36" s="51"/>
      <c r="C36" s="97"/>
      <c r="D36" s="52"/>
      <c r="E36" s="53"/>
      <c r="F36" s="4"/>
      <c r="G36" s="51"/>
      <c r="H36" s="97"/>
      <c r="I36" s="52"/>
      <c r="J36" s="53"/>
      <c r="K36" s="4"/>
      <c r="L36" s="51"/>
      <c r="M36" s="97"/>
      <c r="N36" s="52"/>
      <c r="O36" s="54"/>
    </row>
    <row r="37" spans="1:15" ht="14.25">
      <c r="A37" s="47"/>
      <c r="B37" s="51"/>
      <c r="C37" s="97"/>
      <c r="D37" s="52"/>
      <c r="E37" s="53"/>
      <c r="F37" s="4"/>
      <c r="G37" s="51"/>
      <c r="H37" s="97"/>
      <c r="I37" s="52"/>
      <c r="J37" s="53"/>
      <c r="K37" s="4"/>
      <c r="L37" s="51"/>
      <c r="M37" s="97"/>
      <c r="N37" s="52"/>
      <c r="O37" s="54"/>
    </row>
    <row r="38" spans="1:15" ht="14.25">
      <c r="A38" s="47"/>
      <c r="B38" s="51"/>
      <c r="C38" s="97"/>
      <c r="D38" s="52"/>
      <c r="E38" s="53"/>
      <c r="F38" s="4"/>
      <c r="G38" s="51"/>
      <c r="H38" s="97"/>
      <c r="I38" s="52"/>
      <c r="J38" s="53"/>
      <c r="K38" s="4"/>
      <c r="L38" s="51"/>
      <c r="M38" s="97"/>
      <c r="N38" s="52"/>
      <c r="O38" s="54"/>
    </row>
    <row r="39" spans="1:15" ht="14.25">
      <c r="A39" s="47"/>
      <c r="B39" s="51"/>
      <c r="C39" s="97"/>
      <c r="D39" s="52"/>
      <c r="E39" s="53"/>
      <c r="F39" s="4"/>
      <c r="G39" s="51"/>
      <c r="H39" s="97"/>
      <c r="I39" s="52"/>
      <c r="J39" s="53"/>
      <c r="K39" s="4"/>
      <c r="L39" s="51"/>
      <c r="M39" s="97"/>
      <c r="N39" s="52"/>
      <c r="O39" s="54"/>
    </row>
    <row r="40" spans="1:15" ht="14.25">
      <c r="A40" s="47"/>
      <c r="B40" s="51"/>
      <c r="C40" s="97"/>
      <c r="D40" s="52"/>
      <c r="E40" s="53"/>
      <c r="F40" s="4"/>
      <c r="G40" s="51"/>
      <c r="H40" s="97"/>
      <c r="I40" s="52"/>
      <c r="J40" s="53"/>
      <c r="K40" s="4"/>
      <c r="L40" s="51"/>
      <c r="M40" s="97"/>
      <c r="N40" s="52"/>
      <c r="O40" s="54"/>
    </row>
    <row r="41" spans="1:15" ht="14.25">
      <c r="A41" s="47"/>
      <c r="B41" s="51"/>
      <c r="C41" s="97"/>
      <c r="D41" s="52"/>
      <c r="E41" s="53"/>
      <c r="F41" s="4"/>
      <c r="G41" s="51"/>
      <c r="H41" s="97"/>
      <c r="I41" s="52"/>
      <c r="J41" s="53"/>
      <c r="K41" s="4"/>
      <c r="L41" s="51"/>
      <c r="M41" s="97"/>
      <c r="N41" s="52"/>
      <c r="O41" s="54"/>
    </row>
    <row r="42" spans="1:15" ht="14.25">
      <c r="A42" s="47"/>
      <c r="B42" s="51"/>
      <c r="C42" s="97"/>
      <c r="D42" s="52"/>
      <c r="E42" s="53"/>
      <c r="F42" s="4"/>
      <c r="G42" s="51"/>
      <c r="H42" s="97"/>
      <c r="I42" s="52"/>
      <c r="J42" s="53"/>
      <c r="K42" s="4"/>
      <c r="L42" s="51"/>
      <c r="M42" s="97"/>
      <c r="N42" s="52"/>
      <c r="O42" s="54"/>
    </row>
    <row r="43" spans="1:15" ht="14.25" customHeight="1">
      <c r="A43" s="47"/>
      <c r="B43" s="51"/>
      <c r="C43" s="97"/>
      <c r="D43" s="52"/>
      <c r="E43" s="53"/>
      <c r="F43" s="4"/>
      <c r="G43" s="51"/>
      <c r="H43" s="97"/>
      <c r="I43" s="52"/>
      <c r="J43" s="53"/>
      <c r="K43" s="4"/>
      <c r="L43" s="51"/>
      <c r="M43" s="97"/>
      <c r="N43" s="52"/>
      <c r="O43" s="54"/>
    </row>
    <row r="44" spans="1:15" ht="14.25">
      <c r="A44" s="47"/>
      <c r="B44" s="51"/>
      <c r="C44" s="97"/>
      <c r="D44" s="52"/>
      <c r="E44" s="53"/>
      <c r="F44" s="4"/>
      <c r="G44" s="51"/>
      <c r="H44" s="97"/>
      <c r="I44" s="52"/>
      <c r="J44" s="53"/>
      <c r="K44" s="4"/>
      <c r="L44" s="51"/>
      <c r="M44" s="97"/>
      <c r="N44" s="52"/>
      <c r="O44" s="54"/>
    </row>
    <row r="45" spans="1:15" ht="14.25">
      <c r="A45" s="47"/>
      <c r="B45" s="51"/>
      <c r="C45" s="97"/>
      <c r="D45" s="52"/>
      <c r="E45" s="53"/>
      <c r="F45" s="4"/>
      <c r="G45" s="51"/>
      <c r="H45" s="97"/>
      <c r="I45" s="52"/>
      <c r="J45" s="53"/>
      <c r="K45" s="4"/>
      <c r="L45" s="51"/>
      <c r="M45" s="97"/>
      <c r="N45" s="52"/>
      <c r="O45" s="54"/>
    </row>
    <row r="46" spans="1:15" ht="14.25">
      <c r="A46" s="47"/>
      <c r="B46" s="51"/>
      <c r="C46" s="52"/>
      <c r="D46" s="52"/>
      <c r="E46" s="53"/>
      <c r="F46" s="4"/>
      <c r="G46" s="51"/>
      <c r="H46" s="52"/>
      <c r="I46" s="52"/>
      <c r="J46" s="53"/>
      <c r="K46" s="4"/>
      <c r="L46" s="51"/>
      <c r="M46" s="97"/>
      <c r="N46" s="52"/>
      <c r="O46" s="54"/>
    </row>
    <row r="47" spans="1:15" ht="14.25">
      <c r="A47" s="47"/>
      <c r="B47" s="51"/>
      <c r="C47" s="52"/>
      <c r="D47" s="52"/>
      <c r="E47" s="53"/>
      <c r="F47" s="4"/>
      <c r="G47" s="51"/>
      <c r="H47" s="52"/>
      <c r="I47" s="52"/>
      <c r="J47" s="53"/>
      <c r="K47" s="4"/>
      <c r="L47" s="51"/>
      <c r="M47" s="52"/>
      <c r="N47" s="52"/>
      <c r="O47" s="54"/>
    </row>
    <row r="48" spans="1:15" ht="14.25" customHeight="1" thickBot="1">
      <c r="A48" s="47"/>
      <c r="B48" s="55"/>
      <c r="C48" s="56"/>
      <c r="D48" s="56"/>
      <c r="E48" s="57"/>
      <c r="F48" s="4"/>
      <c r="G48" s="55"/>
      <c r="H48" s="56"/>
      <c r="I48" s="56"/>
      <c r="J48" s="57"/>
      <c r="K48" s="4"/>
      <c r="L48" s="55"/>
      <c r="M48" s="56"/>
      <c r="N48" s="56"/>
      <c r="O48" s="58"/>
    </row>
    <row r="49" spans="1:2" ht="5.25" customHeight="1">
      <c r="A49" s="59"/>
      <c r="B49" s="59"/>
    </row>
  </sheetData>
  <mergeCells count="9">
    <mergeCell ref="B3:J3"/>
    <mergeCell ref="N5:O5"/>
    <mergeCell ref="L5:M5"/>
    <mergeCell ref="S13:U13"/>
    <mergeCell ref="L3:O3"/>
    <mergeCell ref="D5:E5"/>
    <mergeCell ref="B5:C5"/>
    <mergeCell ref="I5:J5"/>
    <mergeCell ref="G5:H5"/>
  </mergeCells>
  <printOptions horizontalCentered="1" verticalCentered="1"/>
  <pageMargins left="0" right="0" top="0" bottom="0.25" header="0" footer="0"/>
  <pageSetup fitToHeight="1" fitToWidth="1" horizontalDpi="180" verticalDpi="180" orientation="landscape" scale="91" r:id="rId1"/>
  <headerFooter alignWithMargins="0">
    <oddFooter>&amp;L&amp;8&amp;F, &amp;A&amp;C&amp;8Page &amp;P of &amp;N&amp;R&amp;8&amp;D,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4" width="10.00390625" style="0" customWidth="1"/>
    <col min="5" max="5" width="10.140625" style="0" customWidth="1"/>
    <col min="6" max="10" width="10.00390625" style="0" customWidth="1"/>
    <col min="11" max="11" width="10.140625" style="0" customWidth="1"/>
    <col min="12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24">
        <f ca="1">TODAY()</f>
        <v>37937</v>
      </c>
      <c r="C2" s="125" t="s">
        <v>18</v>
      </c>
      <c r="D2" s="169" t="s">
        <v>59</v>
      </c>
      <c r="E2" s="170"/>
      <c r="F2" s="170"/>
      <c r="G2" s="170"/>
      <c r="H2" s="170"/>
      <c r="I2" s="170"/>
      <c r="J2" s="170"/>
      <c r="K2" s="170"/>
      <c r="L2" s="170"/>
      <c r="M2" s="154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76" t="s">
        <v>97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54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93" t="s">
        <v>62</v>
      </c>
      <c r="C6" s="33" t="s">
        <v>20</v>
      </c>
      <c r="D6" s="32" t="s">
        <v>134</v>
      </c>
      <c r="E6" s="2" t="s">
        <v>100</v>
      </c>
      <c r="F6" s="2" t="s">
        <v>101</v>
      </c>
      <c r="G6" s="2" t="s">
        <v>102</v>
      </c>
      <c r="H6" s="2" t="s">
        <v>103</v>
      </c>
      <c r="I6" s="2" t="s">
        <v>104</v>
      </c>
      <c r="J6" s="2" t="s">
        <v>105</v>
      </c>
      <c r="K6" s="2" t="s">
        <v>106</v>
      </c>
      <c r="L6" s="5" t="s">
        <v>107</v>
      </c>
      <c r="M6" s="122" t="s">
        <v>87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7"/>
    </row>
    <row r="8" spans="2:13" ht="16.5" customHeight="1" thickBot="1" thickTop="1">
      <c r="B8" s="128" t="s">
        <v>0</v>
      </c>
      <c r="C8" s="27" t="s">
        <v>19</v>
      </c>
      <c r="D8" s="103" t="s">
        <v>72</v>
      </c>
      <c r="E8" s="106" t="s">
        <v>80</v>
      </c>
      <c r="F8" s="102" t="s">
        <v>79</v>
      </c>
      <c r="G8" s="15" t="s">
        <v>73</v>
      </c>
      <c r="H8" s="15" t="s">
        <v>74</v>
      </c>
      <c r="I8" s="15" t="s">
        <v>75</v>
      </c>
      <c r="J8" s="13" t="s">
        <v>76</v>
      </c>
      <c r="K8" s="105" t="s">
        <v>78</v>
      </c>
      <c r="L8" s="102" t="s">
        <v>77</v>
      </c>
      <c r="M8" s="118" t="s">
        <v>84</v>
      </c>
    </row>
    <row r="9" spans="2:13" ht="3.75" customHeight="1" thickBot="1">
      <c r="B9" s="127"/>
      <c r="C9" s="4"/>
      <c r="D9" s="4"/>
      <c r="E9" s="4"/>
      <c r="F9" s="4"/>
      <c r="G9" s="4"/>
      <c r="H9" s="4"/>
      <c r="I9" s="4"/>
      <c r="J9" s="4"/>
      <c r="K9" s="4"/>
      <c r="L9" s="4"/>
      <c r="M9" s="119"/>
    </row>
    <row r="10" spans="2:13" ht="15" customHeight="1" thickBot="1" thickTop="1">
      <c r="B10" s="5" t="s">
        <v>1</v>
      </c>
      <c r="C10" s="27" t="s">
        <v>21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21" t="s">
        <v>86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19"/>
    </row>
    <row r="12" spans="2:13" ht="16.5" thickBot="1">
      <c r="B12" s="180" t="s">
        <v>98</v>
      </c>
      <c r="C12" s="181"/>
      <c r="D12" s="107">
        <v>14</v>
      </c>
      <c r="E12" s="108">
        <v>14</v>
      </c>
      <c r="F12" s="108">
        <v>16</v>
      </c>
      <c r="G12" s="108">
        <v>20</v>
      </c>
      <c r="H12" s="108">
        <v>20</v>
      </c>
      <c r="I12" s="108">
        <v>20</v>
      </c>
      <c r="J12" s="108">
        <v>20</v>
      </c>
      <c r="K12" s="108">
        <v>20</v>
      </c>
      <c r="L12" s="108">
        <v>20</v>
      </c>
      <c r="M12" s="120" t="s">
        <v>85</v>
      </c>
    </row>
    <row r="13" spans="2:13" ht="13.5" thickTop="1">
      <c r="B13" s="142" t="str">
        <f>'Price Sheet'!B17</f>
        <v>Siberian Spring Pasture</v>
      </c>
      <c r="C13" s="148">
        <f>'Price Sheet'!C17</f>
        <v>0.3</v>
      </c>
      <c r="D13" s="146">
        <v>57.7</v>
      </c>
      <c r="E13" s="17">
        <v>47.8</v>
      </c>
      <c r="F13" s="17">
        <v>41.6</v>
      </c>
      <c r="G13" s="17">
        <v>51</v>
      </c>
      <c r="H13" s="17">
        <v>53.2</v>
      </c>
      <c r="I13" s="17">
        <v>54.9</v>
      </c>
      <c r="J13" s="17">
        <v>55.6</v>
      </c>
      <c r="K13" s="17">
        <v>52.4</v>
      </c>
      <c r="L13" s="17">
        <v>50.9</v>
      </c>
      <c r="M13" s="17"/>
    </row>
    <row r="14" spans="2:13" ht="12.75">
      <c r="B14" s="143" t="str">
        <f>'Price Sheet'!G12</f>
        <v>Oats</v>
      </c>
      <c r="C14" s="90">
        <f>'Price Sheet'!H12</f>
        <v>1.5</v>
      </c>
      <c r="D14" s="147">
        <v>2.5</v>
      </c>
      <c r="E14" s="19">
        <v>2.5</v>
      </c>
      <c r="F14" s="19">
        <v>2</v>
      </c>
      <c r="G14" s="19">
        <v>2</v>
      </c>
      <c r="H14" s="19">
        <v>2.5</v>
      </c>
      <c r="I14" s="19">
        <v>2.5</v>
      </c>
      <c r="J14" s="19">
        <v>2.5</v>
      </c>
      <c r="K14" s="19">
        <v>2.5</v>
      </c>
      <c r="L14" s="19">
        <v>3.5</v>
      </c>
      <c r="M14" s="19"/>
    </row>
    <row r="15" spans="2:13" ht="12.75">
      <c r="B15" s="143" t="str">
        <f>'Price Sheet'!G14</f>
        <v>Wheat </v>
      </c>
      <c r="C15" s="90">
        <f>'Price Sheet'!H14</f>
        <v>2.5</v>
      </c>
      <c r="D15" s="147">
        <v>2</v>
      </c>
      <c r="E15" s="19">
        <v>2.5</v>
      </c>
      <c r="F15" s="19">
        <v>2</v>
      </c>
      <c r="G15" s="19">
        <v>2.5</v>
      </c>
      <c r="H15" s="19">
        <v>2.5</v>
      </c>
      <c r="I15" s="19">
        <v>2.5</v>
      </c>
      <c r="J15" s="19">
        <v>2.5</v>
      </c>
      <c r="K15" s="19">
        <v>2.5</v>
      </c>
      <c r="L15" s="19">
        <v>3.5</v>
      </c>
      <c r="M15" s="19"/>
    </row>
    <row r="16" spans="2:13" ht="12.75">
      <c r="B16" s="143" t="str">
        <f>'Price Sheet'!G16</f>
        <v>Wheat Bran</v>
      </c>
      <c r="C16" s="90">
        <f>'Price Sheet'!H16</f>
        <v>0.9</v>
      </c>
      <c r="D16" s="147">
        <v>0.5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19"/>
      <c r="M16" s="19"/>
    </row>
    <row r="17" spans="2:13" ht="12.75">
      <c r="B17" s="143" t="str">
        <f>'Price Sheet'!L10</f>
        <v>Sunflower Meal w/hulls</v>
      </c>
      <c r="C17" s="90">
        <f>'Price Sheet'!M10</f>
        <v>5</v>
      </c>
      <c r="D17" s="147"/>
      <c r="E17" s="19"/>
      <c r="F17" s="19">
        <v>3</v>
      </c>
      <c r="G17" s="19"/>
      <c r="H17" s="19"/>
      <c r="I17" s="19"/>
      <c r="J17" s="19"/>
      <c r="K17" s="19"/>
      <c r="L17" s="19"/>
      <c r="M17" s="19"/>
    </row>
    <row r="18" spans="2:13" ht="12.75">
      <c r="B18" s="143" t="str">
        <f>'Price Sheet'!L12</f>
        <v>Soybean Meal, 44% solvent</v>
      </c>
      <c r="C18" s="90">
        <f>'Price Sheet'!M12</f>
        <v>6.5</v>
      </c>
      <c r="D18" s="147"/>
      <c r="E18" s="19"/>
      <c r="F18" s="19"/>
      <c r="G18" s="19">
        <v>1.7</v>
      </c>
      <c r="H18" s="19"/>
      <c r="I18" s="19"/>
      <c r="J18" s="19"/>
      <c r="K18" s="19"/>
      <c r="L18" s="19">
        <v>1.7</v>
      </c>
      <c r="M18" s="19"/>
    </row>
    <row r="19" spans="2:13" ht="12.75">
      <c r="B19" s="143" t="str">
        <f>'Price Sheet'!L14</f>
        <v>Soybean Meal, 48% solvent</v>
      </c>
      <c r="C19" s="90">
        <f>'Price Sheet'!M14</f>
        <v>7</v>
      </c>
      <c r="D19" s="147"/>
      <c r="E19" s="19"/>
      <c r="F19" s="19"/>
      <c r="G19" s="19"/>
      <c r="H19" s="19">
        <v>1.2</v>
      </c>
      <c r="I19" s="19"/>
      <c r="J19" s="19"/>
      <c r="K19" s="19"/>
      <c r="L19" s="19"/>
      <c r="M19" s="19"/>
    </row>
    <row r="20" spans="2:13" ht="12.75">
      <c r="B20" s="143" t="str">
        <f>'Price Sheet'!L16</f>
        <v>Soybean Meal, expeller</v>
      </c>
      <c r="C20" s="90">
        <f>'Price Sheet'!M16</f>
        <v>7.5</v>
      </c>
      <c r="D20" s="147"/>
      <c r="E20" s="19"/>
      <c r="F20" s="19"/>
      <c r="G20" s="19"/>
      <c r="H20" s="19"/>
      <c r="I20" s="19">
        <v>0.8</v>
      </c>
      <c r="J20" s="19"/>
      <c r="K20" s="19"/>
      <c r="L20" s="19"/>
      <c r="M20" s="19"/>
    </row>
    <row r="21" spans="2:13" ht="12.75">
      <c r="B21" s="144" t="str">
        <f>'Price Sheet'!L18</f>
        <v>Soybean Meal, high heat</v>
      </c>
      <c r="C21" s="90">
        <f>'Price Sheet'!M18</f>
        <v>8</v>
      </c>
      <c r="D21" s="147"/>
      <c r="E21" s="19"/>
      <c r="F21" s="19"/>
      <c r="G21" s="19"/>
      <c r="H21" s="19"/>
      <c r="I21" s="19"/>
      <c r="J21" s="19">
        <v>0.7</v>
      </c>
      <c r="K21" s="19"/>
      <c r="L21" s="19"/>
      <c r="M21" s="19"/>
    </row>
    <row r="22" spans="2:13" ht="12.75">
      <c r="B22" s="144" t="str">
        <f>'Price Sheet'!L20</f>
        <v>Cottonseed Meal, solvent</v>
      </c>
      <c r="C22" s="90">
        <f>'Price Sheet'!M20</f>
        <v>7</v>
      </c>
      <c r="D22" s="147"/>
      <c r="E22" s="19"/>
      <c r="F22" s="19"/>
      <c r="G22" s="19"/>
      <c r="H22" s="19"/>
      <c r="I22" s="19"/>
      <c r="J22" s="19"/>
      <c r="K22" s="19">
        <v>1.3</v>
      </c>
      <c r="L22" s="19"/>
      <c r="M22" s="19"/>
    </row>
    <row r="23" spans="2:13" ht="12.75">
      <c r="B23" s="144" t="str">
        <f>'Price Sheet'!L22</f>
        <v>Urea</v>
      </c>
      <c r="C23" s="90">
        <f>'Price Sheet'!M22</f>
        <v>6</v>
      </c>
      <c r="D23" s="34"/>
      <c r="E23" s="24"/>
      <c r="F23" s="24"/>
      <c r="G23" s="24"/>
      <c r="H23" s="24"/>
      <c r="I23" s="24"/>
      <c r="J23" s="24"/>
      <c r="K23" s="24"/>
      <c r="L23" s="24"/>
      <c r="M23" s="24"/>
    </row>
    <row r="24" spans="2:14" ht="13.5" thickBot="1">
      <c r="B24" s="145"/>
      <c r="C24" s="149"/>
      <c r="D24" s="37"/>
      <c r="E24" s="23"/>
      <c r="F24" s="23"/>
      <c r="G24" s="23"/>
      <c r="H24" s="23"/>
      <c r="I24" s="23"/>
      <c r="J24" s="23"/>
      <c r="K24" s="23"/>
      <c r="L24" s="23"/>
      <c r="M24" s="23"/>
      <c r="N24" s="109"/>
    </row>
    <row r="25" spans="2:14" ht="14.25" thickBot="1">
      <c r="B25" s="99" t="s">
        <v>3</v>
      </c>
      <c r="C25" s="182" t="s">
        <v>58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91"/>
    </row>
    <row r="26" spans="2:13" ht="13.5" thickTop="1">
      <c r="B26" s="18" t="s">
        <v>4</v>
      </c>
      <c r="C26" s="150">
        <v>50</v>
      </c>
      <c r="D26" s="38"/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/>
    </row>
    <row r="27" spans="2:13" ht="12.75">
      <c r="B27" s="22" t="s">
        <v>5</v>
      </c>
      <c r="C27" s="60">
        <v>5</v>
      </c>
      <c r="D27" s="34"/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</v>
      </c>
      <c r="M27" s="24"/>
    </row>
    <row r="28" spans="2:13" ht="12.75">
      <c r="B28" s="22" t="s">
        <v>6</v>
      </c>
      <c r="C28" s="60">
        <v>2</v>
      </c>
      <c r="D28" s="34">
        <v>0.1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/>
    </row>
    <row r="29" spans="2:13" ht="12.75" customHeight="1" thickBot="1">
      <c r="B29" s="25" t="s">
        <v>7</v>
      </c>
      <c r="C29" s="61">
        <v>6</v>
      </c>
      <c r="D29" s="37"/>
      <c r="E29" s="23"/>
      <c r="F29" s="23"/>
      <c r="G29" s="23"/>
      <c r="H29" s="23"/>
      <c r="I29" s="23"/>
      <c r="J29" s="23"/>
      <c r="K29" s="23"/>
      <c r="L29" s="23">
        <v>0.06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22</v>
      </c>
      <c r="C31" s="177" t="s">
        <v>23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91"/>
    </row>
    <row r="32" spans="2:13" ht="3.75" customHeight="1" thickBot="1">
      <c r="B32" s="6"/>
      <c r="C32" s="7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69" t="s">
        <v>8</v>
      </c>
      <c r="C33" s="111" t="s">
        <v>41</v>
      </c>
      <c r="D33" s="77">
        <v>16.1</v>
      </c>
      <c r="E33" s="17">
        <v>16.1</v>
      </c>
      <c r="F33" s="17">
        <v>16.8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/>
    </row>
    <row r="34" spans="2:13" ht="12.75" customHeight="1">
      <c r="B34" s="22" t="s">
        <v>9</v>
      </c>
      <c r="C34" s="112" t="s">
        <v>38</v>
      </c>
      <c r="D34" s="78">
        <v>18</v>
      </c>
      <c r="E34" s="19">
        <v>18.3</v>
      </c>
      <c r="F34" s="19">
        <v>19.3</v>
      </c>
      <c r="G34" s="19">
        <v>23.2</v>
      </c>
      <c r="H34" s="19">
        <v>22.9</v>
      </c>
      <c r="I34" s="19">
        <v>22.8</v>
      </c>
      <c r="J34" s="19">
        <v>22.5</v>
      </c>
      <c r="K34" s="19">
        <v>22.6</v>
      </c>
      <c r="L34" s="19">
        <v>23.5</v>
      </c>
      <c r="M34" s="19"/>
    </row>
    <row r="35" spans="2:13" ht="12.75">
      <c r="B35" s="22" t="s">
        <v>10</v>
      </c>
      <c r="C35" s="112" t="s">
        <v>43</v>
      </c>
      <c r="D35" s="78">
        <v>13.9</v>
      </c>
      <c r="E35" s="19">
        <v>14</v>
      </c>
      <c r="F35" s="19">
        <v>15.1</v>
      </c>
      <c r="G35" s="19">
        <v>20.1</v>
      </c>
      <c r="H35" s="19">
        <v>20</v>
      </c>
      <c r="I35" s="19">
        <v>20.1</v>
      </c>
      <c r="J35" s="19">
        <v>20.4</v>
      </c>
      <c r="K35" s="19">
        <v>20.1</v>
      </c>
      <c r="L35" s="19">
        <v>20.2</v>
      </c>
      <c r="M35" s="19"/>
    </row>
    <row r="36" spans="2:13" ht="13.5" thickBot="1">
      <c r="B36" s="22" t="s">
        <v>11</v>
      </c>
      <c r="C36" s="113" t="s">
        <v>42</v>
      </c>
      <c r="D36" s="79">
        <v>412</v>
      </c>
      <c r="E36" s="20">
        <v>390</v>
      </c>
      <c r="F36" s="20">
        <v>785</v>
      </c>
      <c r="G36" s="20">
        <v>774</v>
      </c>
      <c r="H36" s="20">
        <v>668</v>
      </c>
      <c r="I36" s="20">
        <v>471</v>
      </c>
      <c r="J36" s="20">
        <v>450</v>
      </c>
      <c r="K36" s="20">
        <v>603</v>
      </c>
      <c r="L36" s="20">
        <v>705</v>
      </c>
      <c r="M36" s="20"/>
    </row>
    <row r="37" spans="2:13" ht="13.5" thickTop="1">
      <c r="B37" s="22" t="s">
        <v>12</v>
      </c>
      <c r="C37" s="114" t="s">
        <v>37</v>
      </c>
      <c r="D37" s="79">
        <v>-6</v>
      </c>
      <c r="E37" s="20">
        <v>-1</v>
      </c>
      <c r="F37" s="20">
        <v>-60</v>
      </c>
      <c r="G37" s="20">
        <v>4</v>
      </c>
      <c r="H37" s="20">
        <v>0</v>
      </c>
      <c r="I37" s="20">
        <v>6</v>
      </c>
      <c r="J37" s="20">
        <v>25</v>
      </c>
      <c r="K37" s="20">
        <v>4</v>
      </c>
      <c r="L37" s="20">
        <v>13</v>
      </c>
      <c r="M37" s="20"/>
    </row>
    <row r="38" spans="2:13" ht="12.75">
      <c r="B38" s="36" t="s">
        <v>13</v>
      </c>
      <c r="C38" s="71" t="s">
        <v>38</v>
      </c>
      <c r="D38" s="78">
        <v>15.3</v>
      </c>
      <c r="E38" s="20">
        <v>15.2</v>
      </c>
      <c r="F38" s="20">
        <v>17.4</v>
      </c>
      <c r="G38" s="20">
        <v>18.4</v>
      </c>
      <c r="H38" s="19">
        <v>17.5</v>
      </c>
      <c r="I38" s="19">
        <v>16.5</v>
      </c>
      <c r="J38" s="19">
        <v>16.6</v>
      </c>
      <c r="K38" s="19">
        <v>17.5</v>
      </c>
      <c r="L38" s="19">
        <v>17.8</v>
      </c>
      <c r="M38" s="19"/>
    </row>
    <row r="39" spans="2:13" ht="12.75">
      <c r="B39" s="36" t="s">
        <v>91</v>
      </c>
      <c r="C39" s="71" t="s">
        <v>44</v>
      </c>
      <c r="D39" s="79">
        <v>12.5</v>
      </c>
      <c r="E39" s="20">
        <v>12.4</v>
      </c>
      <c r="F39" s="20">
        <v>14.4</v>
      </c>
      <c r="G39" s="19">
        <v>14.2</v>
      </c>
      <c r="H39" s="19">
        <v>13.6</v>
      </c>
      <c r="I39" s="19">
        <v>12.5</v>
      </c>
      <c r="J39" s="19">
        <v>12.3</v>
      </c>
      <c r="K39" s="19">
        <v>13.1</v>
      </c>
      <c r="L39" s="20">
        <v>13.9</v>
      </c>
      <c r="M39" s="19"/>
    </row>
    <row r="40" spans="2:13" ht="12.75">
      <c r="B40" s="36" t="s">
        <v>92</v>
      </c>
      <c r="C40" s="71" t="s">
        <v>35</v>
      </c>
      <c r="D40" s="79">
        <v>2.9</v>
      </c>
      <c r="E40" s="20">
        <v>2.8</v>
      </c>
      <c r="F40" s="20">
        <v>3</v>
      </c>
      <c r="G40" s="19">
        <v>3.9</v>
      </c>
      <c r="H40" s="19">
        <v>4</v>
      </c>
      <c r="I40" s="20">
        <v>4</v>
      </c>
      <c r="J40" s="20">
        <v>4.1</v>
      </c>
      <c r="K40" s="19">
        <v>4</v>
      </c>
      <c r="L40" s="20">
        <v>3.9</v>
      </c>
      <c r="M40" s="20"/>
    </row>
    <row r="41" spans="2:13" ht="13.5" thickBot="1">
      <c r="B41" s="22" t="s">
        <v>14</v>
      </c>
      <c r="C41" s="72" t="s">
        <v>45</v>
      </c>
      <c r="D41" s="79">
        <v>-11</v>
      </c>
      <c r="E41" s="20">
        <v>30</v>
      </c>
      <c r="F41" s="20">
        <v>33</v>
      </c>
      <c r="G41" s="20">
        <v>27</v>
      </c>
      <c r="H41" s="20">
        <v>27</v>
      </c>
      <c r="I41" s="20">
        <v>27</v>
      </c>
      <c r="J41" s="20">
        <v>27</v>
      </c>
      <c r="K41" s="20">
        <v>27</v>
      </c>
      <c r="L41" s="20">
        <v>18</v>
      </c>
      <c r="M41" s="20"/>
    </row>
    <row r="42" spans="2:13" ht="13.5" thickTop="1">
      <c r="B42" s="22" t="s">
        <v>15</v>
      </c>
      <c r="C42" s="73" t="s">
        <v>39</v>
      </c>
      <c r="D42" s="79">
        <v>11</v>
      </c>
      <c r="E42" s="20">
        <v>19</v>
      </c>
      <c r="F42" s="20">
        <v>31</v>
      </c>
      <c r="G42" s="20">
        <v>20</v>
      </c>
      <c r="H42" s="20">
        <v>19</v>
      </c>
      <c r="I42" s="20">
        <v>18</v>
      </c>
      <c r="J42" s="20">
        <v>18</v>
      </c>
      <c r="K42" s="20">
        <v>23</v>
      </c>
      <c r="L42" s="20">
        <v>20</v>
      </c>
      <c r="M42" s="20"/>
    </row>
    <row r="43" spans="2:13" ht="12.75">
      <c r="B43" s="22" t="s">
        <v>93</v>
      </c>
      <c r="C43" s="74" t="s">
        <v>36</v>
      </c>
      <c r="D43" s="80">
        <v>43</v>
      </c>
      <c r="E43" s="20">
        <v>40</v>
      </c>
      <c r="F43" s="20">
        <v>41</v>
      </c>
      <c r="G43" s="20">
        <v>39</v>
      </c>
      <c r="H43" s="20">
        <v>39</v>
      </c>
      <c r="I43" s="20">
        <v>40</v>
      </c>
      <c r="J43" s="20">
        <v>41</v>
      </c>
      <c r="K43" s="20">
        <v>40</v>
      </c>
      <c r="L43" s="20">
        <v>36</v>
      </c>
      <c r="M43" s="20"/>
    </row>
    <row r="44" spans="2:13" ht="12.75">
      <c r="B44" s="22" t="s">
        <v>94</v>
      </c>
      <c r="C44" s="75" t="s">
        <v>47</v>
      </c>
      <c r="D44" s="80">
        <v>26</v>
      </c>
      <c r="E44" s="21">
        <v>23</v>
      </c>
      <c r="F44" s="20">
        <v>25</v>
      </c>
      <c r="G44" s="20">
        <v>23</v>
      </c>
      <c r="H44" s="21">
        <v>23</v>
      </c>
      <c r="I44" s="20">
        <v>23</v>
      </c>
      <c r="J44" s="20">
        <v>23</v>
      </c>
      <c r="K44" s="20">
        <v>23</v>
      </c>
      <c r="L44" s="20">
        <v>22</v>
      </c>
      <c r="M44" s="19"/>
    </row>
    <row r="45" spans="2:13" ht="13.5" thickBot="1">
      <c r="B45" s="62" t="s">
        <v>95</v>
      </c>
      <c r="C45" s="76" t="s">
        <v>48</v>
      </c>
      <c r="D45" s="81">
        <v>34</v>
      </c>
      <c r="E45" s="82">
        <v>36</v>
      </c>
      <c r="F45" s="82">
        <v>34</v>
      </c>
      <c r="G45" s="83">
        <v>35</v>
      </c>
      <c r="H45" s="83">
        <v>35</v>
      </c>
      <c r="I45" s="83">
        <v>35</v>
      </c>
      <c r="J45" s="83">
        <v>35</v>
      </c>
      <c r="K45" s="83">
        <v>34</v>
      </c>
      <c r="L45" s="83">
        <v>37</v>
      </c>
      <c r="M45" s="83"/>
    </row>
    <row r="46" spans="2:13" ht="15.75" customHeight="1" thickBot="1" thickTop="1">
      <c r="B46" s="131" t="s">
        <v>54</v>
      </c>
      <c r="C46" s="63">
        <v>4.2</v>
      </c>
      <c r="D46" s="65">
        <f aca="true" t="shared" si="0" ref="D46:M46">D35*$C46</f>
        <v>58.38</v>
      </c>
      <c r="E46" s="66">
        <f t="shared" si="0"/>
        <v>58.800000000000004</v>
      </c>
      <c r="F46" s="66">
        <f t="shared" si="0"/>
        <v>63.42</v>
      </c>
      <c r="G46" s="66">
        <f t="shared" si="0"/>
        <v>84.42000000000002</v>
      </c>
      <c r="H46" s="66">
        <f t="shared" si="0"/>
        <v>84</v>
      </c>
      <c r="I46" s="66">
        <f t="shared" si="0"/>
        <v>84.42000000000002</v>
      </c>
      <c r="J46" s="66">
        <f t="shared" si="0"/>
        <v>85.67999999999999</v>
      </c>
      <c r="K46" s="66">
        <f t="shared" si="0"/>
        <v>84.42000000000002</v>
      </c>
      <c r="L46" s="66">
        <f t="shared" si="0"/>
        <v>84.84</v>
      </c>
      <c r="M46" s="67">
        <f t="shared" si="0"/>
        <v>0</v>
      </c>
    </row>
    <row r="47" spans="2:13" ht="15.75" customHeight="1" thickBot="1" thickTop="1">
      <c r="B47" s="132" t="s">
        <v>96</v>
      </c>
      <c r="C47" s="84" t="s">
        <v>51</v>
      </c>
      <c r="D47" s="68">
        <f>$C13*D13+$C14*D14+$C15*D15+$C16*D16+$C17*D17+$C18*D18+$C19*D19+$C20*D20+$C21*D21+$C22*D22+$C23*D23+$C24*D24+$C26*D26+$C27*D27+$C28*D28+$C29*D29</f>
        <v>26.709999999999997</v>
      </c>
      <c r="E47" s="115">
        <f aca="true" t="shared" si="1" ref="E47:M47">$C13*E13+$C14*E14+$C15*E15+$C16*E16+$C17*E17+$C18*E18+$C19*E19+$C20*E20+$C21*E21+$C22*E22+$C23*E23+$C24*E24+$C26*E26+$C27*E27+$C28*E28+$C29*E29</f>
        <v>28.179999999999996</v>
      </c>
      <c r="F47" s="115">
        <f t="shared" si="1"/>
        <v>39.32</v>
      </c>
      <c r="G47" s="115">
        <f t="shared" si="1"/>
        <v>39.44</v>
      </c>
      <c r="H47" s="115">
        <f t="shared" si="1"/>
        <v>38.2</v>
      </c>
      <c r="I47" s="115">
        <f t="shared" si="1"/>
        <v>36.309999999999995</v>
      </c>
      <c r="J47" s="115">
        <f t="shared" si="1"/>
        <v>36.12</v>
      </c>
      <c r="K47" s="115">
        <f t="shared" si="1"/>
        <v>38.66</v>
      </c>
      <c r="L47" s="115">
        <f t="shared" si="1"/>
        <v>42.42</v>
      </c>
      <c r="M47" s="116">
        <f t="shared" si="1"/>
        <v>0</v>
      </c>
    </row>
    <row r="48" spans="2:13" ht="15.75" customHeight="1" thickBot="1" thickTop="1">
      <c r="B48" s="135" t="s">
        <v>99</v>
      </c>
      <c r="C48" s="134" t="s">
        <v>50</v>
      </c>
      <c r="D48" s="136">
        <f aca="true" t="shared" si="2" ref="D48:M48">D46-D47</f>
        <v>31.670000000000005</v>
      </c>
      <c r="E48" s="137">
        <f t="shared" si="2"/>
        <v>30.620000000000008</v>
      </c>
      <c r="F48" s="137">
        <f t="shared" si="2"/>
        <v>24.1</v>
      </c>
      <c r="G48" s="137">
        <f t="shared" si="2"/>
        <v>44.98000000000002</v>
      </c>
      <c r="H48" s="137">
        <f t="shared" si="2"/>
        <v>45.8</v>
      </c>
      <c r="I48" s="137">
        <f t="shared" si="2"/>
        <v>48.11000000000002</v>
      </c>
      <c r="J48" s="137">
        <f t="shared" si="2"/>
        <v>49.559999999999995</v>
      </c>
      <c r="K48" s="137">
        <f t="shared" si="2"/>
        <v>45.76000000000002</v>
      </c>
      <c r="L48" s="137">
        <f t="shared" si="2"/>
        <v>42.42</v>
      </c>
      <c r="M48" s="138">
        <f t="shared" si="2"/>
        <v>0</v>
      </c>
    </row>
    <row r="49" spans="2:13" ht="15" customHeight="1" thickBot="1" thickTop="1">
      <c r="B49" s="130" t="s">
        <v>61</v>
      </c>
      <c r="C49" s="110">
        <v>5</v>
      </c>
      <c r="D49" s="139">
        <f>($C49*D35)-D47</f>
        <v>42.790000000000006</v>
      </c>
      <c r="E49" s="140">
        <f aca="true" t="shared" si="3" ref="E49:M49">($C49*E35)-E47</f>
        <v>41.82000000000001</v>
      </c>
      <c r="F49" s="140">
        <f t="shared" si="3"/>
        <v>36.18</v>
      </c>
      <c r="G49" s="140">
        <f t="shared" si="3"/>
        <v>61.06</v>
      </c>
      <c r="H49" s="140">
        <f t="shared" si="3"/>
        <v>61.8</v>
      </c>
      <c r="I49" s="140">
        <f t="shared" si="3"/>
        <v>64.19</v>
      </c>
      <c r="J49" s="140">
        <f t="shared" si="3"/>
        <v>65.88</v>
      </c>
      <c r="K49" s="140">
        <f t="shared" si="3"/>
        <v>61.84</v>
      </c>
      <c r="L49" s="140">
        <f t="shared" si="3"/>
        <v>58.58</v>
      </c>
      <c r="M49" s="141">
        <f t="shared" si="3"/>
        <v>0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155" t="s">
        <v>16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N51" s="31"/>
    </row>
    <row r="52" spans="2:13" ht="13.5" thickBot="1">
      <c r="B52" s="173" t="s">
        <v>17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6.5" thickBot="1">
      <c r="B2" s="1">
        <f ca="1">TODAY()</f>
        <v>37937</v>
      </c>
      <c r="C2" s="2" t="s">
        <v>18</v>
      </c>
      <c r="D2" s="185" t="s">
        <v>52</v>
      </c>
      <c r="E2" s="170"/>
      <c r="F2" s="170"/>
      <c r="G2" s="170"/>
      <c r="H2" s="170"/>
      <c r="I2" s="170"/>
      <c r="J2" s="170"/>
      <c r="K2" s="170"/>
      <c r="L2" s="170"/>
      <c r="M2" s="154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76" t="s">
        <v>68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54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93" t="s">
        <v>62</v>
      </c>
      <c r="C6" s="33" t="s">
        <v>20</v>
      </c>
      <c r="D6" s="32" t="s">
        <v>135</v>
      </c>
      <c r="E6" s="2" t="s">
        <v>108</v>
      </c>
      <c r="F6" s="2" t="s">
        <v>109</v>
      </c>
      <c r="G6" s="2" t="s">
        <v>110</v>
      </c>
      <c r="H6" s="2" t="s">
        <v>111</v>
      </c>
      <c r="I6" s="2" t="s">
        <v>112</v>
      </c>
      <c r="J6" s="2" t="s">
        <v>113</v>
      </c>
      <c r="K6" s="2" t="s">
        <v>114</v>
      </c>
      <c r="L6" s="5" t="s">
        <v>115</v>
      </c>
      <c r="M6" s="2" t="s">
        <v>116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128" t="s">
        <v>0</v>
      </c>
      <c r="C8" s="27" t="s">
        <v>19</v>
      </c>
      <c r="D8" s="103" t="s">
        <v>72</v>
      </c>
      <c r="E8" s="106" t="s">
        <v>81</v>
      </c>
      <c r="F8" s="102" t="s">
        <v>79</v>
      </c>
      <c r="G8" s="15" t="s">
        <v>73</v>
      </c>
      <c r="H8" s="104" t="s">
        <v>74</v>
      </c>
      <c r="I8" s="15" t="s">
        <v>75</v>
      </c>
      <c r="J8" s="13" t="s">
        <v>76</v>
      </c>
      <c r="K8" s="105" t="s">
        <v>78</v>
      </c>
      <c r="L8" s="102" t="s">
        <v>77</v>
      </c>
      <c r="M8" s="15" t="s">
        <v>82</v>
      </c>
    </row>
    <row r="9" spans="2:13" ht="3.75" customHeight="1" thickBot="1">
      <c r="B9" s="129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">
        <v>21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180" t="s">
        <v>98</v>
      </c>
      <c r="C12" s="181"/>
      <c r="D12" s="107">
        <v>9</v>
      </c>
      <c r="E12" s="108">
        <v>12</v>
      </c>
      <c r="F12" s="108">
        <v>14</v>
      </c>
      <c r="G12" s="108">
        <v>20</v>
      </c>
      <c r="H12" s="108">
        <v>20</v>
      </c>
      <c r="I12" s="108">
        <v>20</v>
      </c>
      <c r="J12" s="108">
        <v>20</v>
      </c>
      <c r="K12" s="108">
        <v>20</v>
      </c>
      <c r="L12" s="108">
        <v>20</v>
      </c>
      <c r="M12" s="108">
        <v>14</v>
      </c>
    </row>
    <row r="13" spans="2:13" ht="13.5" thickTop="1">
      <c r="B13" s="151" t="str">
        <f>'Price Sheet'!B19</f>
        <v>Siberian Pasture, mature</v>
      </c>
      <c r="C13" s="148">
        <f>'Price Sheet'!C19</f>
        <v>0.25</v>
      </c>
      <c r="D13" s="146">
        <v>32.4</v>
      </c>
      <c r="E13" s="17">
        <v>23.5</v>
      </c>
      <c r="F13" s="17">
        <v>25.7</v>
      </c>
      <c r="G13" s="17">
        <v>33.4</v>
      </c>
      <c r="H13" s="17">
        <v>35.1</v>
      </c>
      <c r="I13" s="17">
        <v>31.3</v>
      </c>
      <c r="J13" s="17">
        <v>30.7</v>
      </c>
      <c r="K13" s="17">
        <v>31.7</v>
      </c>
      <c r="L13" s="17">
        <v>33.5</v>
      </c>
      <c r="M13" s="17">
        <v>30</v>
      </c>
    </row>
    <row r="14" spans="2:13" ht="12.75">
      <c r="B14" s="152" t="str">
        <f>'Price Sheet'!G12</f>
        <v>Oats</v>
      </c>
      <c r="C14" s="90">
        <f>'Price Sheet'!H12</f>
        <v>1.5</v>
      </c>
      <c r="D14" s="147">
        <v>2.5</v>
      </c>
      <c r="E14" s="19">
        <v>3.5</v>
      </c>
      <c r="F14" s="19">
        <v>2.6</v>
      </c>
      <c r="G14" s="19">
        <v>2.5</v>
      </c>
      <c r="H14" s="19">
        <v>2.5</v>
      </c>
      <c r="I14" s="19">
        <v>2.7</v>
      </c>
      <c r="J14" s="19">
        <v>3</v>
      </c>
      <c r="K14" s="19">
        <v>2.5</v>
      </c>
      <c r="L14" s="19">
        <v>3.5</v>
      </c>
      <c r="M14" s="19">
        <v>3</v>
      </c>
    </row>
    <row r="15" spans="2:13" ht="12.75">
      <c r="B15" s="152" t="str">
        <f>'Price Sheet'!G14</f>
        <v>Wheat </v>
      </c>
      <c r="C15" s="90">
        <f>'Price Sheet'!H14</f>
        <v>2.5</v>
      </c>
      <c r="D15" s="147">
        <v>2</v>
      </c>
      <c r="E15" s="19">
        <v>3.5</v>
      </c>
      <c r="F15" s="19">
        <v>2.6</v>
      </c>
      <c r="G15" s="19">
        <v>2.5</v>
      </c>
      <c r="H15" s="19">
        <v>2.5</v>
      </c>
      <c r="I15" s="19">
        <v>2.7</v>
      </c>
      <c r="J15" s="19">
        <v>3</v>
      </c>
      <c r="K15" s="19">
        <v>2.5</v>
      </c>
      <c r="L15" s="19">
        <v>3.5</v>
      </c>
      <c r="M15" s="19">
        <v>2.5</v>
      </c>
    </row>
    <row r="16" spans="2:13" ht="12.75">
      <c r="B16" s="152" t="str">
        <f>'Price Sheet'!G16</f>
        <v>Wheat Bran</v>
      </c>
      <c r="C16" s="90">
        <f>'Price Sheet'!H16</f>
        <v>0.9</v>
      </c>
      <c r="D16" s="147">
        <v>0.5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19">
        <v>3</v>
      </c>
      <c r="K16" s="19">
        <v>2</v>
      </c>
      <c r="L16" s="19"/>
      <c r="M16" s="19">
        <v>2</v>
      </c>
    </row>
    <row r="17" spans="2:13" ht="12.75">
      <c r="B17" s="152" t="str">
        <f>'Price Sheet'!L10</f>
        <v>Sunflower Meal w/hulls</v>
      </c>
      <c r="C17" s="90">
        <f>'Price Sheet'!M10</f>
        <v>5</v>
      </c>
      <c r="D17" s="147"/>
      <c r="E17" s="19"/>
      <c r="F17" s="19">
        <v>1.8</v>
      </c>
      <c r="G17" s="19"/>
      <c r="H17" s="19"/>
      <c r="I17" s="19">
        <v>1.3</v>
      </c>
      <c r="J17" s="19"/>
      <c r="K17" s="19">
        <v>1</v>
      </c>
      <c r="L17" s="19"/>
      <c r="M17" s="19"/>
    </row>
    <row r="18" spans="2:13" ht="12.75">
      <c r="B18" s="152" t="str">
        <f>'Price Sheet'!L12</f>
        <v>Soybean Meal, 44% solvent</v>
      </c>
      <c r="C18" s="90">
        <f>'Price Sheet'!M12</f>
        <v>6.5</v>
      </c>
      <c r="D18" s="147"/>
      <c r="E18" s="19"/>
      <c r="F18" s="19"/>
      <c r="G18" s="19">
        <v>1.9</v>
      </c>
      <c r="H18" s="19"/>
      <c r="I18" s="19"/>
      <c r="J18" s="19"/>
      <c r="K18" s="19"/>
      <c r="L18" s="19">
        <v>1.8</v>
      </c>
      <c r="M18" s="19"/>
    </row>
    <row r="19" spans="2:13" ht="12.75">
      <c r="B19" s="152" t="str">
        <f>'Price Sheet'!L14</f>
        <v>Soybean Meal, 48% solvent</v>
      </c>
      <c r="C19" s="90">
        <f>'Price Sheet'!M14</f>
        <v>7</v>
      </c>
      <c r="D19" s="147"/>
      <c r="E19" s="19"/>
      <c r="F19" s="19"/>
      <c r="G19" s="19"/>
      <c r="H19" s="19">
        <v>1.3</v>
      </c>
      <c r="I19" s="19"/>
      <c r="J19" s="19"/>
      <c r="K19" s="19"/>
      <c r="L19" s="19"/>
      <c r="M19" s="19"/>
    </row>
    <row r="20" spans="2:13" ht="12.75">
      <c r="B20" s="152" t="str">
        <f>'Price Sheet'!L16</f>
        <v>Soybean Meal, expeller</v>
      </c>
      <c r="C20" s="90">
        <f>'Price Sheet'!M16</f>
        <v>7.5</v>
      </c>
      <c r="D20" s="147"/>
      <c r="E20" s="19"/>
      <c r="F20" s="19"/>
      <c r="G20" s="19"/>
      <c r="H20" s="19"/>
      <c r="I20" s="19">
        <v>0.8</v>
      </c>
      <c r="J20" s="19"/>
      <c r="K20" s="19"/>
      <c r="L20" s="19"/>
      <c r="M20" s="19"/>
    </row>
    <row r="21" spans="2:13" ht="12.75">
      <c r="B21" s="152" t="str">
        <f>'Price Sheet'!L18</f>
        <v>Soybean Meal, high heat</v>
      </c>
      <c r="C21" s="90">
        <f>'Price Sheet'!M18</f>
        <v>8</v>
      </c>
      <c r="D21" s="147"/>
      <c r="E21" s="19"/>
      <c r="F21" s="19"/>
      <c r="G21" s="19"/>
      <c r="H21" s="24"/>
      <c r="I21" s="19"/>
      <c r="J21" s="19">
        <v>0.7</v>
      </c>
      <c r="K21" s="19"/>
      <c r="L21" s="19"/>
      <c r="M21" s="19"/>
    </row>
    <row r="22" spans="2:13" ht="12.75">
      <c r="B22" s="152" t="str">
        <f>'Price Sheet'!L20</f>
        <v>Cottonseed Meal, solvent</v>
      </c>
      <c r="C22" s="90">
        <f>'Price Sheet'!M20</f>
        <v>7</v>
      </c>
      <c r="D22" s="147"/>
      <c r="E22" s="19"/>
      <c r="F22" s="19"/>
      <c r="G22" s="19"/>
      <c r="H22" s="24"/>
      <c r="I22" s="19"/>
      <c r="J22" s="19"/>
      <c r="K22" s="19">
        <v>1.4</v>
      </c>
      <c r="L22" s="19"/>
      <c r="M22" s="19"/>
    </row>
    <row r="23" spans="2:13" ht="12.75">
      <c r="B23" s="152" t="str">
        <f>'Price Sheet'!L22</f>
        <v>Urea</v>
      </c>
      <c r="C23" s="90">
        <f>'Price Sheet'!M22</f>
        <v>6</v>
      </c>
      <c r="D23" s="34"/>
      <c r="E23" s="24"/>
      <c r="F23" s="24"/>
      <c r="G23" s="24"/>
      <c r="H23" s="24"/>
      <c r="I23" s="24"/>
      <c r="J23" s="24">
        <v>0.08</v>
      </c>
      <c r="K23" s="24"/>
      <c r="L23" s="24"/>
      <c r="M23" s="24">
        <v>0.1</v>
      </c>
    </row>
    <row r="24" spans="2:13" ht="13.5" thickBot="1">
      <c r="B24" s="153"/>
      <c r="C24" s="149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100" t="s">
        <v>3</v>
      </c>
      <c r="C25" s="182" t="s">
        <v>58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40"/>
    </row>
    <row r="26" spans="2:13" ht="13.5" thickTop="1">
      <c r="B26" s="18" t="s">
        <v>4</v>
      </c>
      <c r="C26" s="148">
        <f>'Spring Rations'!C26</f>
        <v>50</v>
      </c>
      <c r="D26" s="38"/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90">
        <f>'Spring Rations'!C27</f>
        <v>5</v>
      </c>
      <c r="D27" s="34"/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0.12</v>
      </c>
      <c r="M27" s="24">
        <v>0.16</v>
      </c>
    </row>
    <row r="28" spans="2:13" ht="12.75">
      <c r="B28" s="22" t="s">
        <v>6</v>
      </c>
      <c r="C28" s="90">
        <f>'Spring Rations'!C28</f>
        <v>2</v>
      </c>
      <c r="D28" s="34">
        <v>0.1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49">
        <f>'Spring Rations'!C29</f>
        <v>6</v>
      </c>
      <c r="D29" s="37"/>
      <c r="E29" s="23"/>
      <c r="F29" s="23"/>
      <c r="G29" s="23"/>
      <c r="H29" s="23"/>
      <c r="I29" s="23"/>
      <c r="J29" s="23"/>
      <c r="K29" s="23"/>
      <c r="L29" s="23">
        <v>0.09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22</v>
      </c>
      <c r="C31" s="177" t="s">
        <v>23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91"/>
    </row>
    <row r="32" spans="2:13" ht="3.75" customHeight="1" thickBot="1">
      <c r="B32" s="6"/>
      <c r="C32" s="7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69" t="s">
        <v>8</v>
      </c>
      <c r="C33" s="111" t="s">
        <v>41</v>
      </c>
      <c r="D33" s="77">
        <v>14.3</v>
      </c>
      <c r="E33" s="17">
        <v>15.4</v>
      </c>
      <c r="F33" s="17">
        <v>16.1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>
        <v>16.1</v>
      </c>
    </row>
    <row r="34" spans="2:13" ht="12.75" customHeight="1">
      <c r="B34" s="22" t="s">
        <v>9</v>
      </c>
      <c r="C34" s="112" t="s">
        <v>38</v>
      </c>
      <c r="D34" s="78">
        <v>12</v>
      </c>
      <c r="E34" s="19">
        <v>16</v>
      </c>
      <c r="F34" s="19">
        <v>16.5</v>
      </c>
      <c r="G34" s="19">
        <v>21</v>
      </c>
      <c r="H34" s="19">
        <v>20.5</v>
      </c>
      <c r="I34" s="19">
        <v>20.8</v>
      </c>
      <c r="J34" s="19">
        <v>20.8</v>
      </c>
      <c r="K34" s="19">
        <v>20.3</v>
      </c>
      <c r="L34" s="19">
        <v>21.2</v>
      </c>
      <c r="M34" s="19">
        <v>16</v>
      </c>
    </row>
    <row r="35" spans="2:13" ht="12.75">
      <c r="B35" s="22" t="s">
        <v>10</v>
      </c>
      <c r="C35" s="112" t="s">
        <v>43</v>
      </c>
      <c r="D35" s="78">
        <v>8.6</v>
      </c>
      <c r="E35" s="19">
        <v>11.7</v>
      </c>
      <c r="F35" s="19">
        <v>14</v>
      </c>
      <c r="G35" s="19">
        <v>20.3</v>
      </c>
      <c r="H35" s="19">
        <v>20</v>
      </c>
      <c r="I35" s="19">
        <v>20.1</v>
      </c>
      <c r="J35" s="19">
        <v>20.3</v>
      </c>
      <c r="K35" s="19">
        <v>20.2</v>
      </c>
      <c r="L35" s="19">
        <v>20.1</v>
      </c>
      <c r="M35" s="19">
        <v>13.5</v>
      </c>
    </row>
    <row r="36" spans="2:13" ht="13.5" thickBot="1">
      <c r="B36" s="22" t="s">
        <v>11</v>
      </c>
      <c r="C36" s="113" t="s">
        <v>42</v>
      </c>
      <c r="D36" s="79">
        <v>-250</v>
      </c>
      <c r="E36" s="20">
        <v>-132</v>
      </c>
      <c r="F36" s="20">
        <v>109</v>
      </c>
      <c r="G36" s="20">
        <v>181</v>
      </c>
      <c r="H36" s="20">
        <v>22</v>
      </c>
      <c r="I36" s="20">
        <v>17</v>
      </c>
      <c r="J36" s="20">
        <v>69</v>
      </c>
      <c r="K36" s="20">
        <v>130</v>
      </c>
      <c r="L36" s="20">
        <v>86</v>
      </c>
      <c r="M36" s="20">
        <v>95</v>
      </c>
    </row>
    <row r="37" spans="2:13" ht="13.5" thickTop="1">
      <c r="B37" s="22" t="s">
        <v>12</v>
      </c>
      <c r="C37" s="114" t="s">
        <v>37</v>
      </c>
      <c r="D37" s="79">
        <v>-30</v>
      </c>
      <c r="E37" s="20">
        <v>-18</v>
      </c>
      <c r="F37" s="20">
        <v>3</v>
      </c>
      <c r="G37" s="20">
        <v>17</v>
      </c>
      <c r="H37" s="20">
        <v>2</v>
      </c>
      <c r="I37" s="20">
        <v>7</v>
      </c>
      <c r="J37" s="20">
        <v>19</v>
      </c>
      <c r="K37" s="20">
        <v>15</v>
      </c>
      <c r="L37" s="20">
        <v>9</v>
      </c>
      <c r="M37" s="20">
        <v>-36</v>
      </c>
    </row>
    <row r="38" spans="2:13" ht="12.75">
      <c r="B38" s="36" t="s">
        <v>13</v>
      </c>
      <c r="C38" s="71" t="s">
        <v>38</v>
      </c>
      <c r="D38" s="78">
        <v>11.2</v>
      </c>
      <c r="E38" s="20">
        <v>12.2</v>
      </c>
      <c r="F38" s="20">
        <v>13.6</v>
      </c>
      <c r="G38" s="20">
        <v>15.2</v>
      </c>
      <c r="H38" s="20">
        <v>14.2</v>
      </c>
      <c r="I38" s="19">
        <v>14.2</v>
      </c>
      <c r="J38" s="19">
        <v>14.5</v>
      </c>
      <c r="K38" s="19">
        <v>14.8</v>
      </c>
      <c r="L38" s="19">
        <v>14.6</v>
      </c>
      <c r="M38" s="19">
        <v>13.4</v>
      </c>
    </row>
    <row r="39" spans="2:13" ht="12.75">
      <c r="B39" s="36" t="s">
        <v>91</v>
      </c>
      <c r="C39" s="71" t="s">
        <v>44</v>
      </c>
      <c r="D39" s="79">
        <v>7.8</v>
      </c>
      <c r="E39" s="20">
        <v>9.1</v>
      </c>
      <c r="F39" s="20">
        <v>10.3</v>
      </c>
      <c r="G39" s="19">
        <v>10.6</v>
      </c>
      <c r="H39" s="20">
        <v>9.7</v>
      </c>
      <c r="I39" s="19">
        <v>9.7</v>
      </c>
      <c r="J39" s="19">
        <v>10</v>
      </c>
      <c r="K39" s="19">
        <v>10.2</v>
      </c>
      <c r="L39" s="20">
        <v>10.1</v>
      </c>
      <c r="M39" s="19">
        <v>10.2</v>
      </c>
    </row>
    <row r="40" spans="2:13" ht="12.75">
      <c r="B40" s="36" t="s">
        <v>92</v>
      </c>
      <c r="C40" s="71" t="s">
        <v>35</v>
      </c>
      <c r="D40" s="79">
        <v>3.4</v>
      </c>
      <c r="E40" s="20">
        <v>3.1</v>
      </c>
      <c r="F40" s="20">
        <v>3.3</v>
      </c>
      <c r="G40" s="19">
        <v>4.6</v>
      </c>
      <c r="H40" s="19">
        <v>4.6</v>
      </c>
      <c r="I40" s="19">
        <v>4.5</v>
      </c>
      <c r="J40" s="20">
        <v>4.5</v>
      </c>
      <c r="K40" s="19">
        <v>4.6</v>
      </c>
      <c r="L40" s="20">
        <v>4.4</v>
      </c>
      <c r="M40" s="20">
        <v>3.3</v>
      </c>
    </row>
    <row r="41" spans="2:13" ht="13.5" thickBot="1">
      <c r="B41" s="22" t="s">
        <v>14</v>
      </c>
      <c r="C41" s="72" t="s">
        <v>45</v>
      </c>
      <c r="D41" s="79">
        <v>-15</v>
      </c>
      <c r="E41" s="20">
        <v>23</v>
      </c>
      <c r="F41" s="20">
        <v>26</v>
      </c>
      <c r="G41" s="20">
        <v>20</v>
      </c>
      <c r="H41" s="20">
        <v>19</v>
      </c>
      <c r="I41" s="20">
        <v>21</v>
      </c>
      <c r="J41" s="20">
        <v>19</v>
      </c>
      <c r="K41" s="20">
        <v>19</v>
      </c>
      <c r="L41" s="20">
        <v>20</v>
      </c>
      <c r="M41" s="20">
        <v>23</v>
      </c>
    </row>
    <row r="42" spans="2:13" ht="13.5" thickTop="1">
      <c r="B42" s="22" t="s">
        <v>15</v>
      </c>
      <c r="C42" s="73" t="s">
        <v>39</v>
      </c>
      <c r="D42" s="79">
        <v>1</v>
      </c>
      <c r="E42" s="20">
        <v>17</v>
      </c>
      <c r="F42" s="20">
        <v>23</v>
      </c>
      <c r="G42" s="20">
        <v>15</v>
      </c>
      <c r="H42" s="20">
        <v>14</v>
      </c>
      <c r="I42" s="20">
        <v>19</v>
      </c>
      <c r="J42" s="20">
        <v>19</v>
      </c>
      <c r="K42" s="20">
        <v>23</v>
      </c>
      <c r="L42" s="20">
        <v>20</v>
      </c>
      <c r="M42" s="20">
        <v>14</v>
      </c>
    </row>
    <row r="43" spans="2:13" ht="12.75">
      <c r="B43" s="22" t="s">
        <v>93</v>
      </c>
      <c r="C43" s="74" t="s">
        <v>36</v>
      </c>
      <c r="D43" s="80">
        <v>55</v>
      </c>
      <c r="E43" s="20">
        <v>46</v>
      </c>
      <c r="F43" s="20">
        <v>48</v>
      </c>
      <c r="G43" s="20">
        <v>49</v>
      </c>
      <c r="H43" s="20">
        <v>50</v>
      </c>
      <c r="I43" s="20">
        <v>49</v>
      </c>
      <c r="J43" s="20">
        <v>49</v>
      </c>
      <c r="K43" s="20">
        <v>50</v>
      </c>
      <c r="L43" s="20">
        <v>47</v>
      </c>
      <c r="M43" s="20">
        <v>50</v>
      </c>
    </row>
    <row r="44" spans="2:13" ht="12.75">
      <c r="B44" s="22" t="s">
        <v>94</v>
      </c>
      <c r="C44" s="75" t="s">
        <v>47</v>
      </c>
      <c r="D44" s="80">
        <v>32</v>
      </c>
      <c r="E44" s="21">
        <v>25</v>
      </c>
      <c r="F44" s="20">
        <v>28</v>
      </c>
      <c r="G44" s="20">
        <v>28</v>
      </c>
      <c r="H44" s="20">
        <v>28</v>
      </c>
      <c r="I44" s="21">
        <v>28</v>
      </c>
      <c r="J44" s="21">
        <v>27</v>
      </c>
      <c r="K44" s="21">
        <v>29</v>
      </c>
      <c r="L44" s="21">
        <v>27</v>
      </c>
      <c r="M44" s="21">
        <v>28</v>
      </c>
    </row>
    <row r="45" spans="2:13" ht="13.5" thickBot="1">
      <c r="B45" s="62" t="s">
        <v>95</v>
      </c>
      <c r="C45" s="76" t="s">
        <v>48</v>
      </c>
      <c r="D45" s="81">
        <v>31</v>
      </c>
      <c r="E45" s="82">
        <v>37</v>
      </c>
      <c r="F45" s="82">
        <v>33</v>
      </c>
      <c r="G45" s="83">
        <v>31</v>
      </c>
      <c r="H45" s="83">
        <v>31</v>
      </c>
      <c r="I45" s="83">
        <v>32</v>
      </c>
      <c r="J45" s="83">
        <v>33</v>
      </c>
      <c r="K45" s="83">
        <v>31</v>
      </c>
      <c r="L45" s="83">
        <v>34</v>
      </c>
      <c r="M45" s="83">
        <v>31</v>
      </c>
    </row>
    <row r="46" spans="2:13" ht="15.75" customHeight="1" thickBot="1" thickTop="1">
      <c r="B46" s="131" t="s">
        <v>54</v>
      </c>
      <c r="C46" s="63">
        <v>4.5</v>
      </c>
      <c r="D46" s="65">
        <f>D35*$C46</f>
        <v>38.699999999999996</v>
      </c>
      <c r="E46" s="66">
        <f aca="true" t="shared" si="0" ref="E46:M46">E35*$C46</f>
        <v>52.65</v>
      </c>
      <c r="F46" s="66">
        <f t="shared" si="0"/>
        <v>63</v>
      </c>
      <c r="G46" s="66">
        <f t="shared" si="0"/>
        <v>91.35000000000001</v>
      </c>
      <c r="H46" s="66">
        <f t="shared" si="0"/>
        <v>90</v>
      </c>
      <c r="I46" s="66">
        <f t="shared" si="0"/>
        <v>90.45</v>
      </c>
      <c r="J46" s="66">
        <f t="shared" si="0"/>
        <v>91.35000000000001</v>
      </c>
      <c r="K46" s="66">
        <f t="shared" si="0"/>
        <v>90.89999999999999</v>
      </c>
      <c r="L46" s="66">
        <f t="shared" si="0"/>
        <v>90.45</v>
      </c>
      <c r="M46" s="67">
        <f t="shared" si="0"/>
        <v>60.75</v>
      </c>
    </row>
    <row r="47" spans="2:13" ht="15.75" customHeight="1" thickBot="1" thickTop="1">
      <c r="B47" s="133" t="s">
        <v>96</v>
      </c>
      <c r="C47" s="84" t="s">
        <v>51</v>
      </c>
      <c r="D47" s="68">
        <f>D13*$C13+D14*$C14+D15*$C15+D16*$C16+D17*$C17+D18*$C18+D19*$C19+D20*$C20+D21*$C21+D22*$C22+D23*$C23+D24*$C24+D26*$C26+D27*$C27+D28*$C28+D29*$C29</f>
        <v>17.5</v>
      </c>
      <c r="E47" s="115">
        <f aca="true" t="shared" si="1" ref="E47:M47">E13*$C13+E14*$C14+E15*$C15+E16*$C16+E17*$C17+E18*$C18+E19*$C19+E20*$C20+E21*$C21+E22*$C22+E23*$C23+E24*$C24+E26*$C26+E27*$C27+E28*$C28+E29*$C29</f>
        <v>23.715</v>
      </c>
      <c r="F47" s="115">
        <f t="shared" si="1"/>
        <v>29.665</v>
      </c>
      <c r="G47" s="115">
        <f t="shared" si="1"/>
        <v>34.54</v>
      </c>
      <c r="H47" s="115">
        <f t="shared" si="1"/>
        <v>31.714999999999996</v>
      </c>
      <c r="I47" s="115">
        <f t="shared" si="1"/>
        <v>34.964999999999996</v>
      </c>
      <c r="J47" s="115">
        <f t="shared" si="1"/>
        <v>30.495</v>
      </c>
      <c r="K47" s="115">
        <f t="shared" si="1"/>
        <v>36.565</v>
      </c>
      <c r="L47" s="115">
        <f t="shared" si="1"/>
        <v>36.455000000000005</v>
      </c>
      <c r="M47" s="116">
        <f t="shared" si="1"/>
        <v>22.69</v>
      </c>
    </row>
    <row r="48" spans="2:13" ht="15.75" customHeight="1" thickBot="1" thickTop="1">
      <c r="B48" s="135" t="s">
        <v>99</v>
      </c>
      <c r="C48" s="134" t="s">
        <v>50</v>
      </c>
      <c r="D48" s="136">
        <f aca="true" t="shared" si="2" ref="D48:M48">D46-D47</f>
        <v>21.199999999999996</v>
      </c>
      <c r="E48" s="137">
        <f t="shared" si="2"/>
        <v>28.935</v>
      </c>
      <c r="F48" s="137">
        <f t="shared" si="2"/>
        <v>33.335</v>
      </c>
      <c r="G48" s="137">
        <f t="shared" si="2"/>
        <v>56.81000000000001</v>
      </c>
      <c r="H48" s="137">
        <f t="shared" si="2"/>
        <v>58.285000000000004</v>
      </c>
      <c r="I48" s="137">
        <f t="shared" si="2"/>
        <v>55.48500000000001</v>
      </c>
      <c r="J48" s="137">
        <f t="shared" si="2"/>
        <v>60.855000000000004</v>
      </c>
      <c r="K48" s="137">
        <f t="shared" si="2"/>
        <v>54.334999999999994</v>
      </c>
      <c r="L48" s="137">
        <f t="shared" si="2"/>
        <v>53.995</v>
      </c>
      <c r="M48" s="138">
        <f t="shared" si="2"/>
        <v>38.06</v>
      </c>
    </row>
    <row r="49" spans="2:13" ht="15.75" customHeight="1" thickBot="1" thickTop="1">
      <c r="B49" s="130" t="s">
        <v>61</v>
      </c>
      <c r="C49" s="110">
        <v>5</v>
      </c>
      <c r="D49" s="139">
        <f>($C49*D35)-D47</f>
        <v>25.5</v>
      </c>
      <c r="E49" s="140">
        <f aca="true" t="shared" si="3" ref="E49:M49">($C49*E35)-E47</f>
        <v>34.785</v>
      </c>
      <c r="F49" s="140">
        <f t="shared" si="3"/>
        <v>40.335</v>
      </c>
      <c r="G49" s="140">
        <f t="shared" si="3"/>
        <v>66.96000000000001</v>
      </c>
      <c r="H49" s="140">
        <f t="shared" si="3"/>
        <v>68.285</v>
      </c>
      <c r="I49" s="140">
        <f t="shared" si="3"/>
        <v>65.535</v>
      </c>
      <c r="J49" s="140">
        <f t="shared" si="3"/>
        <v>71.005</v>
      </c>
      <c r="K49" s="140">
        <f t="shared" si="3"/>
        <v>64.435</v>
      </c>
      <c r="L49" s="140">
        <f t="shared" si="3"/>
        <v>64.04499999999999</v>
      </c>
      <c r="M49" s="141">
        <f t="shared" si="3"/>
        <v>44.81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155" t="s">
        <v>16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N51" s="31"/>
    </row>
    <row r="52" spans="2:13" ht="13.5" thickBot="1">
      <c r="B52" s="173" t="s">
        <v>17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9.8515625" style="0" customWidth="1"/>
    <col min="8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2" t="s">
        <v>18</v>
      </c>
      <c r="D2" s="169" t="s">
        <v>53</v>
      </c>
      <c r="E2" s="170"/>
      <c r="F2" s="170"/>
      <c r="G2" s="170"/>
      <c r="H2" s="170"/>
      <c r="I2" s="170"/>
      <c r="J2" s="170"/>
      <c r="K2" s="170"/>
      <c r="L2" s="170"/>
      <c r="M2" s="154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76" t="s">
        <v>68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54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93" t="s">
        <v>62</v>
      </c>
      <c r="C6" s="33" t="s">
        <v>20</v>
      </c>
      <c r="D6" s="32" t="s">
        <v>136</v>
      </c>
      <c r="E6" s="2" t="s">
        <v>117</v>
      </c>
      <c r="F6" s="2" t="s">
        <v>118</v>
      </c>
      <c r="G6" s="2" t="s">
        <v>119</v>
      </c>
      <c r="H6" s="2" t="s">
        <v>120</v>
      </c>
      <c r="I6" s="2" t="s">
        <v>121</v>
      </c>
      <c r="J6" s="2" t="s">
        <v>122</v>
      </c>
      <c r="K6" s="2" t="s">
        <v>123</v>
      </c>
      <c r="L6" s="5" t="s">
        <v>124</v>
      </c>
      <c r="M6" s="2" t="s">
        <v>125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128" t="s">
        <v>0</v>
      </c>
      <c r="C8" s="27" t="s">
        <v>19</v>
      </c>
      <c r="D8" s="103" t="s">
        <v>72</v>
      </c>
      <c r="E8" s="106" t="s">
        <v>81</v>
      </c>
      <c r="F8" s="102" t="s">
        <v>79</v>
      </c>
      <c r="G8" s="15" t="s">
        <v>73</v>
      </c>
      <c r="H8" s="104" t="s">
        <v>74</v>
      </c>
      <c r="I8" s="102" t="s">
        <v>75</v>
      </c>
      <c r="J8" s="13" t="s">
        <v>76</v>
      </c>
      <c r="K8" s="105" t="s">
        <v>78</v>
      </c>
      <c r="L8" s="15" t="s">
        <v>77</v>
      </c>
      <c r="M8" s="15" t="s">
        <v>82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">
        <v>21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3.5" thickBot="1">
      <c r="B12" s="186" t="s">
        <v>34</v>
      </c>
      <c r="C12" s="187"/>
      <c r="D12" s="107">
        <v>7</v>
      </c>
      <c r="E12" s="108">
        <v>10</v>
      </c>
      <c r="F12" s="108">
        <v>15</v>
      </c>
      <c r="G12" s="108">
        <v>20</v>
      </c>
      <c r="H12" s="108">
        <v>20</v>
      </c>
      <c r="I12" s="108">
        <v>20</v>
      </c>
      <c r="J12" s="108">
        <v>20</v>
      </c>
      <c r="K12" s="108">
        <v>20</v>
      </c>
      <c r="L12" s="108">
        <v>20</v>
      </c>
      <c r="M12" s="108">
        <v>14</v>
      </c>
    </row>
    <row r="13" spans="2:13" ht="13.5" thickTop="1">
      <c r="B13" s="151" t="str">
        <f>'Price Sheet'!B12</f>
        <v>Siberian Hay, very mature</v>
      </c>
      <c r="C13" s="148">
        <f>'Price Sheet'!C12</f>
        <v>1.25</v>
      </c>
      <c r="D13" s="146">
        <v>4</v>
      </c>
      <c r="E13" s="17">
        <v>3</v>
      </c>
      <c r="F13" s="17">
        <v>3.5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3.5</v>
      </c>
    </row>
    <row r="14" spans="2:13" ht="12.75">
      <c r="B14" s="152" t="str">
        <f>'Price Sheet'!B10</f>
        <v>Corn Silage, mature</v>
      </c>
      <c r="C14" s="90">
        <f>'Price Sheet'!C10</f>
        <v>0.75</v>
      </c>
      <c r="D14" s="147">
        <v>12.7</v>
      </c>
      <c r="E14" s="19">
        <v>10.7</v>
      </c>
      <c r="F14" s="19">
        <v>9.4</v>
      </c>
      <c r="G14" s="19">
        <v>15</v>
      </c>
      <c r="H14" s="19">
        <v>13.4</v>
      </c>
      <c r="I14" s="19">
        <v>13.7</v>
      </c>
      <c r="J14" s="19">
        <v>14.9</v>
      </c>
      <c r="K14" s="19">
        <v>12</v>
      </c>
      <c r="L14" s="19">
        <v>15</v>
      </c>
      <c r="M14" s="19">
        <v>14.5</v>
      </c>
    </row>
    <row r="15" spans="2:13" ht="12.75">
      <c r="B15" s="152" t="str">
        <f>'Price Sheet'!G12</f>
        <v>Oats</v>
      </c>
      <c r="C15" s="90">
        <f>'Price Sheet'!H12</f>
        <v>1.5</v>
      </c>
      <c r="D15" s="147">
        <v>2.5</v>
      </c>
      <c r="E15" s="19">
        <v>3</v>
      </c>
      <c r="F15" s="19">
        <v>2.5</v>
      </c>
      <c r="G15" s="19">
        <v>2.5</v>
      </c>
      <c r="H15" s="19">
        <v>2.5</v>
      </c>
      <c r="I15" s="19">
        <v>2.8</v>
      </c>
      <c r="J15" s="19">
        <v>2.5</v>
      </c>
      <c r="K15" s="19">
        <v>2.5</v>
      </c>
      <c r="L15" s="19">
        <v>3.5</v>
      </c>
      <c r="M15" s="19">
        <v>2.5</v>
      </c>
    </row>
    <row r="16" spans="2:13" ht="12.75">
      <c r="B16" s="152" t="str">
        <f>'Price Sheet'!G14</f>
        <v>Wheat </v>
      </c>
      <c r="C16" s="90">
        <f>'Price Sheet'!H14</f>
        <v>2.5</v>
      </c>
      <c r="D16" s="147">
        <v>2</v>
      </c>
      <c r="E16" s="19">
        <v>3</v>
      </c>
      <c r="F16" s="19">
        <v>2.5</v>
      </c>
      <c r="G16" s="19">
        <v>2.5</v>
      </c>
      <c r="H16" s="19">
        <v>2.5</v>
      </c>
      <c r="I16" s="19">
        <v>2.8</v>
      </c>
      <c r="J16" s="19">
        <v>2.5</v>
      </c>
      <c r="K16" s="19">
        <v>2.5</v>
      </c>
      <c r="L16" s="19">
        <v>3.5</v>
      </c>
      <c r="M16" s="19">
        <v>2.5</v>
      </c>
    </row>
    <row r="17" spans="2:13" ht="12.75">
      <c r="B17" s="152" t="str">
        <f>'Price Sheet'!G16</f>
        <v>Wheat Bran</v>
      </c>
      <c r="C17" s="90">
        <f>'Price Sheet'!H16</f>
        <v>0.9</v>
      </c>
      <c r="D17" s="147">
        <v>0.5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/>
      <c r="M17" s="19">
        <v>2</v>
      </c>
    </row>
    <row r="18" spans="2:13" ht="12.75">
      <c r="B18" s="152" t="str">
        <f>'Price Sheet'!L10</f>
        <v>Sunflower Meal w/hulls</v>
      </c>
      <c r="C18" s="90">
        <f>'Price Sheet'!M10</f>
        <v>5</v>
      </c>
      <c r="D18" s="147"/>
      <c r="E18" s="19"/>
      <c r="F18" s="19">
        <v>3</v>
      </c>
      <c r="G18" s="19"/>
      <c r="H18" s="19"/>
      <c r="I18" s="19">
        <v>1</v>
      </c>
      <c r="J18" s="19">
        <v>1.2</v>
      </c>
      <c r="K18" s="19">
        <v>2</v>
      </c>
      <c r="L18" s="19"/>
      <c r="M18" s="19"/>
    </row>
    <row r="19" spans="2:13" ht="12.75">
      <c r="B19" s="152" t="str">
        <f>'Price Sheet'!L12</f>
        <v>Soybean Meal, 44% solvent</v>
      </c>
      <c r="C19" s="90">
        <f>'Price Sheet'!M12</f>
        <v>6.5</v>
      </c>
      <c r="D19" s="147"/>
      <c r="E19" s="19"/>
      <c r="F19" s="19"/>
      <c r="G19" s="19">
        <v>1.9</v>
      </c>
      <c r="H19" s="19"/>
      <c r="I19" s="19"/>
      <c r="J19" s="19"/>
      <c r="K19" s="19"/>
      <c r="L19" s="19">
        <v>1.8</v>
      </c>
      <c r="M19" s="19"/>
    </row>
    <row r="20" spans="2:13" ht="12.75">
      <c r="B20" s="152" t="str">
        <f>'Price Sheet'!L14</f>
        <v>Soybean Meal, 48% solvent</v>
      </c>
      <c r="C20" s="90">
        <f>'Price Sheet'!M14</f>
        <v>7</v>
      </c>
      <c r="D20" s="147"/>
      <c r="E20" s="19"/>
      <c r="F20" s="19"/>
      <c r="G20" s="19"/>
      <c r="H20" s="19">
        <v>1.3</v>
      </c>
      <c r="I20" s="19"/>
      <c r="J20" s="19"/>
      <c r="K20" s="19"/>
      <c r="L20" s="19"/>
      <c r="M20" s="19"/>
    </row>
    <row r="21" spans="2:13" ht="12.75">
      <c r="B21" s="152" t="str">
        <f>'Price Sheet'!L16</f>
        <v>Soybean Meal, expeller</v>
      </c>
      <c r="C21" s="90">
        <f>'Price Sheet'!M16</f>
        <v>7.5</v>
      </c>
      <c r="D21" s="34"/>
      <c r="E21" s="24"/>
      <c r="F21" s="24"/>
      <c r="G21" s="24"/>
      <c r="H21" s="24"/>
      <c r="I21" s="19">
        <v>0.8</v>
      </c>
      <c r="J21" s="19"/>
      <c r="K21" s="19"/>
      <c r="L21" s="19"/>
      <c r="M21" s="19"/>
    </row>
    <row r="22" spans="2:13" ht="12.75">
      <c r="B22" s="152" t="str">
        <f>'Price Sheet'!L18</f>
        <v>Soybean Meal, high heat</v>
      </c>
      <c r="C22" s="90">
        <f>'Price Sheet'!M18</f>
        <v>8</v>
      </c>
      <c r="D22" s="34"/>
      <c r="E22" s="24"/>
      <c r="F22" s="24"/>
      <c r="G22" s="24"/>
      <c r="H22" s="24"/>
      <c r="I22" s="19"/>
      <c r="J22" s="19">
        <v>0.7</v>
      </c>
      <c r="K22" s="19"/>
      <c r="L22" s="19"/>
      <c r="M22" s="19"/>
    </row>
    <row r="23" spans="2:13" ht="12.75">
      <c r="B23" s="152" t="str">
        <f>'Price Sheet'!L20</f>
        <v>Cottonseed Meal, solvent</v>
      </c>
      <c r="C23" s="90">
        <f>'Price Sheet'!M20</f>
        <v>7</v>
      </c>
      <c r="D23" s="34"/>
      <c r="E23" s="24"/>
      <c r="F23" s="24"/>
      <c r="G23" s="24"/>
      <c r="H23" s="24"/>
      <c r="I23" s="19"/>
      <c r="J23" s="19"/>
      <c r="K23" s="19">
        <v>1.3</v>
      </c>
      <c r="L23" s="19"/>
      <c r="M23" s="19"/>
    </row>
    <row r="24" spans="2:13" ht="13.5" thickBot="1">
      <c r="B24" s="153" t="str">
        <f>'Price Sheet'!L22</f>
        <v>Urea</v>
      </c>
      <c r="C24" s="149">
        <f>'Price Sheet'!M22</f>
        <v>6</v>
      </c>
      <c r="D24" s="37"/>
      <c r="E24" s="23"/>
      <c r="F24" s="23"/>
      <c r="G24" s="23"/>
      <c r="H24" s="23"/>
      <c r="I24" s="23"/>
      <c r="J24" s="23"/>
      <c r="K24" s="23"/>
      <c r="L24" s="23">
        <v>0.05</v>
      </c>
      <c r="M24" s="23">
        <v>0.16</v>
      </c>
    </row>
    <row r="25" spans="2:14" ht="14.25" thickBot="1">
      <c r="B25" s="99" t="s">
        <v>3</v>
      </c>
      <c r="C25" s="182" t="s">
        <v>58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40"/>
    </row>
    <row r="26" spans="2:13" ht="13.5" thickTop="1">
      <c r="B26" s="18" t="s">
        <v>4</v>
      </c>
      <c r="C26" s="148">
        <f>'Spring Rations'!C26</f>
        <v>50</v>
      </c>
      <c r="D26" s="38"/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90">
        <f>'Spring Rations'!C27</f>
        <v>5</v>
      </c>
      <c r="D27" s="34"/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0.12</v>
      </c>
      <c r="M27" s="24">
        <v>0.16</v>
      </c>
    </row>
    <row r="28" spans="2:13" ht="12.75">
      <c r="B28" s="22" t="s">
        <v>6</v>
      </c>
      <c r="C28" s="90">
        <f>'Spring Rations'!C28</f>
        <v>2</v>
      </c>
      <c r="D28" s="34">
        <v>0.1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49">
        <f>'Spring Rations'!C29</f>
        <v>6</v>
      </c>
      <c r="D29" s="37"/>
      <c r="E29" s="23"/>
      <c r="F29" s="23"/>
      <c r="G29" s="23"/>
      <c r="H29" s="23"/>
      <c r="I29" s="23"/>
      <c r="J29" s="23"/>
      <c r="K29" s="23"/>
      <c r="L29" s="23">
        <v>0.09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22</v>
      </c>
      <c r="C31" s="177" t="s">
        <v>23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91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111" t="s">
        <v>41</v>
      </c>
      <c r="D33" s="77">
        <v>13.6</v>
      </c>
      <c r="E33" s="17">
        <v>14.7</v>
      </c>
      <c r="F33" s="17">
        <v>16.5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>
        <v>16.1</v>
      </c>
    </row>
    <row r="34" spans="2:13" ht="12.75" customHeight="1">
      <c r="B34" s="36" t="s">
        <v>9</v>
      </c>
      <c r="C34" s="112" t="s">
        <v>38</v>
      </c>
      <c r="D34" s="78">
        <v>12.2</v>
      </c>
      <c r="E34" s="19">
        <v>15.3</v>
      </c>
      <c r="F34" s="19">
        <v>18.1</v>
      </c>
      <c r="G34" s="19">
        <v>22.1</v>
      </c>
      <c r="H34" s="19">
        <v>21.9</v>
      </c>
      <c r="I34" s="19">
        <v>21.8</v>
      </c>
      <c r="J34" s="19">
        <v>21.3</v>
      </c>
      <c r="K34" s="19">
        <v>21.5</v>
      </c>
      <c r="L34" s="19">
        <v>22.3</v>
      </c>
      <c r="M34" s="19">
        <v>17</v>
      </c>
    </row>
    <row r="35" spans="2:13" ht="12.75">
      <c r="B35" s="36" t="s">
        <v>10</v>
      </c>
      <c r="C35" s="112" t="s">
        <v>43</v>
      </c>
      <c r="D35" s="78">
        <v>6.3</v>
      </c>
      <c r="E35" s="19">
        <v>9.3</v>
      </c>
      <c r="F35" s="19">
        <v>14.7</v>
      </c>
      <c r="G35" s="19">
        <v>20.5</v>
      </c>
      <c r="H35" s="19">
        <v>20.4</v>
      </c>
      <c r="I35" s="19">
        <v>20.1</v>
      </c>
      <c r="J35" s="19">
        <v>20.4</v>
      </c>
      <c r="K35" s="19">
        <v>20.2</v>
      </c>
      <c r="L35" s="19">
        <v>20.3</v>
      </c>
      <c r="M35" s="19">
        <v>13.8</v>
      </c>
    </row>
    <row r="36" spans="2:13" ht="13.5" thickBot="1">
      <c r="B36" s="36" t="s">
        <v>11</v>
      </c>
      <c r="C36" s="113" t="s">
        <v>42</v>
      </c>
      <c r="D36" s="79">
        <v>-407</v>
      </c>
      <c r="E36" s="20">
        <v>-279</v>
      </c>
      <c r="F36" s="20">
        <v>163</v>
      </c>
      <c r="G36" s="20">
        <v>1</v>
      </c>
      <c r="H36" s="20">
        <v>77</v>
      </c>
      <c r="I36" s="20">
        <v>81</v>
      </c>
      <c r="J36" s="20">
        <v>59</v>
      </c>
      <c r="K36" s="20">
        <v>124</v>
      </c>
      <c r="L36" s="20">
        <v>44</v>
      </c>
      <c r="M36" s="20">
        <v>74</v>
      </c>
    </row>
    <row r="37" spans="2:13" ht="13.5" thickTop="1">
      <c r="B37" s="36" t="s">
        <v>12</v>
      </c>
      <c r="C37" s="114" t="s">
        <v>37</v>
      </c>
      <c r="D37" s="79">
        <v>-47</v>
      </c>
      <c r="E37" s="20">
        <v>-47</v>
      </c>
      <c r="F37" s="20">
        <v>-19</v>
      </c>
      <c r="G37" s="20">
        <v>28</v>
      </c>
      <c r="H37" s="20">
        <v>26</v>
      </c>
      <c r="I37" s="20">
        <v>8</v>
      </c>
      <c r="J37" s="20">
        <v>27</v>
      </c>
      <c r="K37" s="20">
        <v>14</v>
      </c>
      <c r="L37" s="20">
        <v>16</v>
      </c>
      <c r="M37" s="20">
        <v>-14</v>
      </c>
    </row>
    <row r="38" spans="2:13" ht="12.75">
      <c r="B38" s="36" t="s">
        <v>13</v>
      </c>
      <c r="C38" s="71" t="s">
        <v>38</v>
      </c>
      <c r="D38" s="78">
        <v>9.9</v>
      </c>
      <c r="E38" s="20">
        <v>11</v>
      </c>
      <c r="F38" s="20">
        <v>13.8</v>
      </c>
      <c r="G38" s="20">
        <v>14</v>
      </c>
      <c r="H38" s="20">
        <v>14.4</v>
      </c>
      <c r="I38" s="20">
        <v>14.4</v>
      </c>
      <c r="J38" s="20">
        <v>14.3</v>
      </c>
      <c r="K38" s="20">
        <v>14.6</v>
      </c>
      <c r="L38" s="20">
        <v>14.2</v>
      </c>
      <c r="M38" s="20">
        <v>13.2</v>
      </c>
    </row>
    <row r="39" spans="2:13" ht="12.75">
      <c r="B39" s="36" t="s">
        <v>91</v>
      </c>
      <c r="C39" s="71" t="s">
        <v>44</v>
      </c>
      <c r="D39" s="78">
        <v>7</v>
      </c>
      <c r="E39" s="19">
        <v>8.3</v>
      </c>
      <c r="F39" s="19">
        <v>10.8</v>
      </c>
      <c r="G39" s="19">
        <v>9.9</v>
      </c>
      <c r="H39" s="19">
        <v>10.3</v>
      </c>
      <c r="I39" s="19">
        <v>10.3</v>
      </c>
      <c r="J39" s="19">
        <v>10.1</v>
      </c>
      <c r="K39" s="19">
        <v>10.4</v>
      </c>
      <c r="L39" s="19">
        <v>10.2</v>
      </c>
      <c r="M39" s="19">
        <v>10.3</v>
      </c>
    </row>
    <row r="40" spans="2:13" ht="12.75">
      <c r="B40" s="36" t="s">
        <v>92</v>
      </c>
      <c r="C40" s="71" t="s">
        <v>35</v>
      </c>
      <c r="D40" s="78">
        <v>2.9</v>
      </c>
      <c r="E40" s="19">
        <v>2.8</v>
      </c>
      <c r="F40" s="19">
        <v>3</v>
      </c>
      <c r="G40" s="19">
        <v>4.2</v>
      </c>
      <c r="H40" s="19">
        <v>4.2</v>
      </c>
      <c r="I40" s="19">
        <v>4.1</v>
      </c>
      <c r="J40" s="19">
        <v>4.2</v>
      </c>
      <c r="K40" s="19">
        <v>4.2</v>
      </c>
      <c r="L40" s="19">
        <v>4</v>
      </c>
      <c r="M40" s="19">
        <v>2.9</v>
      </c>
    </row>
    <row r="41" spans="2:13" ht="13.5" thickBot="1">
      <c r="B41" s="36" t="s">
        <v>14</v>
      </c>
      <c r="C41" s="72" t="s">
        <v>45</v>
      </c>
      <c r="D41" s="79">
        <v>-13</v>
      </c>
      <c r="E41" s="20">
        <v>27</v>
      </c>
      <c r="F41" s="20">
        <v>27</v>
      </c>
      <c r="G41" s="20">
        <v>21</v>
      </c>
      <c r="H41" s="20">
        <v>22</v>
      </c>
      <c r="I41" s="20">
        <v>21</v>
      </c>
      <c r="J41" s="20">
        <v>21</v>
      </c>
      <c r="K41" s="20">
        <v>22</v>
      </c>
      <c r="L41" s="20">
        <v>22</v>
      </c>
      <c r="M41" s="20">
        <v>24</v>
      </c>
    </row>
    <row r="42" spans="2:13" ht="13.5" thickTop="1">
      <c r="B42" s="36" t="s">
        <v>15</v>
      </c>
      <c r="C42" s="73" t="s">
        <v>39</v>
      </c>
      <c r="D42" s="79">
        <v>10</v>
      </c>
      <c r="E42" s="20">
        <v>18</v>
      </c>
      <c r="F42" s="20">
        <v>28</v>
      </c>
      <c r="G42" s="20">
        <v>16</v>
      </c>
      <c r="H42" s="20">
        <v>21</v>
      </c>
      <c r="I42" s="20">
        <v>18</v>
      </c>
      <c r="J42" s="20">
        <v>18</v>
      </c>
      <c r="K42" s="20">
        <v>28</v>
      </c>
      <c r="L42" s="20">
        <v>21</v>
      </c>
      <c r="M42" s="20">
        <v>14</v>
      </c>
    </row>
    <row r="43" spans="2:13" ht="12.75">
      <c r="B43" s="36" t="s">
        <v>93</v>
      </c>
      <c r="C43" s="74" t="s">
        <v>36</v>
      </c>
      <c r="D43" s="80">
        <v>44</v>
      </c>
      <c r="E43" s="20">
        <v>41</v>
      </c>
      <c r="F43" s="20">
        <v>41</v>
      </c>
      <c r="G43" s="20">
        <v>40</v>
      </c>
      <c r="H43" s="20">
        <v>40</v>
      </c>
      <c r="I43" s="20">
        <v>41</v>
      </c>
      <c r="J43" s="20">
        <v>42</v>
      </c>
      <c r="K43" s="20">
        <v>41</v>
      </c>
      <c r="L43" s="20">
        <v>38</v>
      </c>
      <c r="M43" s="20">
        <v>41</v>
      </c>
    </row>
    <row r="44" spans="2:13" ht="12.75">
      <c r="B44" s="36" t="s">
        <v>94</v>
      </c>
      <c r="C44" s="75" t="s">
        <v>40</v>
      </c>
      <c r="D44" s="80">
        <v>25</v>
      </c>
      <c r="E44" s="21">
        <v>22</v>
      </c>
      <c r="F44" s="21">
        <v>24</v>
      </c>
      <c r="G44" s="20">
        <v>23</v>
      </c>
      <c r="H44" s="20">
        <v>23</v>
      </c>
      <c r="I44" s="21">
        <v>23</v>
      </c>
      <c r="J44" s="21">
        <v>24</v>
      </c>
      <c r="K44" s="21">
        <v>24</v>
      </c>
      <c r="L44" s="21">
        <v>22</v>
      </c>
      <c r="M44" s="21">
        <v>23</v>
      </c>
    </row>
    <row r="45" spans="2:13" ht="13.5" thickBot="1">
      <c r="B45" s="62" t="s">
        <v>95</v>
      </c>
      <c r="C45" s="76" t="s">
        <v>46</v>
      </c>
      <c r="D45" s="81">
        <v>41</v>
      </c>
      <c r="E45" s="82">
        <v>43</v>
      </c>
      <c r="F45" s="82">
        <v>39</v>
      </c>
      <c r="G45" s="83">
        <v>40</v>
      </c>
      <c r="H45" s="83">
        <v>39</v>
      </c>
      <c r="I45" s="83">
        <v>39</v>
      </c>
      <c r="J45" s="83">
        <v>39</v>
      </c>
      <c r="K45" s="83">
        <v>38</v>
      </c>
      <c r="L45" s="83">
        <v>42</v>
      </c>
      <c r="M45" s="83">
        <v>39</v>
      </c>
    </row>
    <row r="46" spans="2:13" ht="15.75" customHeight="1" thickBot="1" thickTop="1">
      <c r="B46" s="131" t="s">
        <v>54</v>
      </c>
      <c r="C46" s="64">
        <v>5</v>
      </c>
      <c r="D46" s="65">
        <f aca="true" t="shared" si="0" ref="D46:M46">D35*$C46</f>
        <v>31.5</v>
      </c>
      <c r="E46" s="66">
        <f t="shared" si="0"/>
        <v>46.5</v>
      </c>
      <c r="F46" s="66">
        <f t="shared" si="0"/>
        <v>73.5</v>
      </c>
      <c r="G46" s="66">
        <f t="shared" si="0"/>
        <v>102.5</v>
      </c>
      <c r="H46" s="66">
        <f t="shared" si="0"/>
        <v>102</v>
      </c>
      <c r="I46" s="66">
        <f t="shared" si="0"/>
        <v>100.5</v>
      </c>
      <c r="J46" s="66">
        <f t="shared" si="0"/>
        <v>102</v>
      </c>
      <c r="K46" s="66">
        <f t="shared" si="0"/>
        <v>101</v>
      </c>
      <c r="L46" s="66">
        <f t="shared" si="0"/>
        <v>101.5</v>
      </c>
      <c r="M46" s="67">
        <f t="shared" si="0"/>
        <v>69</v>
      </c>
    </row>
    <row r="47" spans="2:13" ht="15.75" customHeight="1" thickBot="1" thickTop="1">
      <c r="B47" s="133" t="s">
        <v>96</v>
      </c>
      <c r="C47" s="84" t="s">
        <v>51</v>
      </c>
      <c r="D47" s="68">
        <f>D13*$C13+D14*$C14+D15*$C15+D16*$C16+D17*$C17+D18*$C18+D19*$C19+D20*$C20+D21*$C21+D22*$C22+D23*$C23+D24*$C24+D26*$C26+D27*$C27+D28*$C28+D29*$C29</f>
        <v>23.924999999999997</v>
      </c>
      <c r="E47" s="115">
        <f aca="true" t="shared" si="1" ref="E47:M47">E13*$C13+E14*$C14+E15*$C15+E16*$C16+E17*$C17+E18*$C18+E19*$C19+E20*$C20+E21*$C21+E22*$C22+E23*$C23+E24*$C24+E26*$C26+E27*$C27+E28*$C28+E29*$C29</f>
        <v>27.615</v>
      </c>
      <c r="F47" s="115">
        <f t="shared" si="1"/>
        <v>40.265</v>
      </c>
      <c r="G47" s="115">
        <f t="shared" si="1"/>
        <v>42.44</v>
      </c>
      <c r="H47" s="115">
        <f t="shared" si="1"/>
        <v>37.99</v>
      </c>
      <c r="I47" s="115">
        <f t="shared" si="1"/>
        <v>41.315</v>
      </c>
      <c r="J47" s="115">
        <f t="shared" si="1"/>
        <v>41.615</v>
      </c>
      <c r="K47" s="115">
        <f t="shared" si="1"/>
        <v>46.94</v>
      </c>
      <c r="L47" s="115">
        <f t="shared" si="1"/>
        <v>44.63</v>
      </c>
      <c r="M47" s="116">
        <f t="shared" si="1"/>
        <v>30.05</v>
      </c>
    </row>
    <row r="48" spans="2:13" ht="15.75" customHeight="1" thickBot="1" thickTop="1">
      <c r="B48" s="135" t="s">
        <v>99</v>
      </c>
      <c r="C48" s="33" t="s">
        <v>50</v>
      </c>
      <c r="D48" s="136">
        <f aca="true" t="shared" si="2" ref="D48:M48">D46-D47</f>
        <v>7.575000000000003</v>
      </c>
      <c r="E48" s="137">
        <f t="shared" si="2"/>
        <v>18.885</v>
      </c>
      <c r="F48" s="137">
        <f t="shared" si="2"/>
        <v>33.235</v>
      </c>
      <c r="G48" s="137">
        <f t="shared" si="2"/>
        <v>60.06</v>
      </c>
      <c r="H48" s="137">
        <f t="shared" si="2"/>
        <v>64.00999999999999</v>
      </c>
      <c r="I48" s="137">
        <f t="shared" si="2"/>
        <v>59.185</v>
      </c>
      <c r="J48" s="137">
        <f t="shared" si="2"/>
        <v>60.385</v>
      </c>
      <c r="K48" s="137">
        <f t="shared" si="2"/>
        <v>54.06</v>
      </c>
      <c r="L48" s="137">
        <f t="shared" si="2"/>
        <v>56.87</v>
      </c>
      <c r="M48" s="138">
        <f t="shared" si="2"/>
        <v>38.95</v>
      </c>
    </row>
    <row r="49" spans="2:13" ht="15.75" customHeight="1" thickBot="1" thickTop="1">
      <c r="B49" s="130" t="s">
        <v>61</v>
      </c>
      <c r="C49" s="110">
        <v>5</v>
      </c>
      <c r="D49" s="139">
        <f>($C49*D35)-D47</f>
        <v>7.575000000000003</v>
      </c>
      <c r="E49" s="140">
        <f aca="true" t="shared" si="3" ref="E49:M49">($C49*E35)-E47</f>
        <v>18.885</v>
      </c>
      <c r="F49" s="140">
        <f t="shared" si="3"/>
        <v>33.235</v>
      </c>
      <c r="G49" s="140">
        <f t="shared" si="3"/>
        <v>60.06</v>
      </c>
      <c r="H49" s="140">
        <f t="shared" si="3"/>
        <v>64.00999999999999</v>
      </c>
      <c r="I49" s="140">
        <f t="shared" si="3"/>
        <v>59.185</v>
      </c>
      <c r="J49" s="140">
        <f t="shared" si="3"/>
        <v>60.385</v>
      </c>
      <c r="K49" s="140">
        <f t="shared" si="3"/>
        <v>54.06</v>
      </c>
      <c r="L49" s="140">
        <f t="shared" si="3"/>
        <v>56.87</v>
      </c>
      <c r="M49" s="141">
        <f t="shared" si="3"/>
        <v>38.95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155" t="s">
        <v>16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N51" s="31"/>
    </row>
    <row r="52" spans="2:13" ht="13.5" thickBot="1">
      <c r="B52" s="173" t="s">
        <v>17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24">
        <f ca="1">TODAY()</f>
        <v>37937</v>
      </c>
      <c r="C2" s="125" t="s">
        <v>18</v>
      </c>
      <c r="D2" s="169" t="s">
        <v>53</v>
      </c>
      <c r="E2" s="170"/>
      <c r="F2" s="170"/>
      <c r="G2" s="170"/>
      <c r="H2" s="170"/>
      <c r="I2" s="170"/>
      <c r="J2" s="170"/>
      <c r="K2" s="170"/>
      <c r="L2" s="170"/>
      <c r="M2" s="154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76" t="s">
        <v>68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54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93" t="s">
        <v>62</v>
      </c>
      <c r="C6" s="33" t="s">
        <v>20</v>
      </c>
      <c r="D6" s="32" t="s">
        <v>137</v>
      </c>
      <c r="E6" s="2" t="s">
        <v>126</v>
      </c>
      <c r="F6" s="2" t="s">
        <v>127</v>
      </c>
      <c r="G6" s="2" t="s">
        <v>128</v>
      </c>
      <c r="H6" s="2" t="s">
        <v>129</v>
      </c>
      <c r="I6" s="2" t="s">
        <v>130</v>
      </c>
      <c r="J6" s="2" t="s">
        <v>131</v>
      </c>
      <c r="K6" s="2" t="s">
        <v>132</v>
      </c>
      <c r="L6" s="5" t="s">
        <v>133</v>
      </c>
      <c r="M6" s="122" t="s">
        <v>87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7"/>
    </row>
    <row r="8" spans="2:13" ht="16.5" customHeight="1" thickBot="1" thickTop="1">
      <c r="B8" s="5" t="s">
        <v>0</v>
      </c>
      <c r="C8" s="27" t="s">
        <v>19</v>
      </c>
      <c r="D8" s="103" t="s">
        <v>72</v>
      </c>
      <c r="E8" s="106" t="s">
        <v>81</v>
      </c>
      <c r="F8" s="102" t="s">
        <v>79</v>
      </c>
      <c r="G8" s="15" t="s">
        <v>73</v>
      </c>
      <c r="H8" s="104" t="s">
        <v>74</v>
      </c>
      <c r="I8" s="15" t="s">
        <v>75</v>
      </c>
      <c r="J8" s="13" t="s">
        <v>76</v>
      </c>
      <c r="K8" s="105" t="s">
        <v>78</v>
      </c>
      <c r="L8" s="102" t="s">
        <v>77</v>
      </c>
      <c r="M8" s="118" t="s">
        <v>84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19"/>
    </row>
    <row r="10" spans="2:13" ht="15" customHeight="1" thickBot="1" thickTop="1">
      <c r="B10" s="126" t="s">
        <v>1</v>
      </c>
      <c r="C10" s="27" t="s">
        <v>21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23" t="s">
        <v>88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19"/>
    </row>
    <row r="12" spans="2:13" ht="16.5" thickBot="1">
      <c r="B12" s="186" t="s">
        <v>34</v>
      </c>
      <c r="C12" s="187"/>
      <c r="D12" s="107">
        <v>15</v>
      </c>
      <c r="E12" s="108">
        <v>15</v>
      </c>
      <c r="F12" s="108">
        <v>15</v>
      </c>
      <c r="G12" s="108">
        <v>20</v>
      </c>
      <c r="H12" s="108">
        <v>20</v>
      </c>
      <c r="I12" s="108">
        <v>20</v>
      </c>
      <c r="J12" s="108">
        <v>20</v>
      </c>
      <c r="K12" s="108">
        <v>20</v>
      </c>
      <c r="L12" s="108">
        <v>20</v>
      </c>
      <c r="M12" s="120" t="s">
        <v>89</v>
      </c>
    </row>
    <row r="13" spans="2:13" ht="13.5" thickTop="1">
      <c r="B13" s="151" t="str">
        <f>'Price Sheet'!B14</f>
        <v>Alfalfa Hay, mid-maturity</v>
      </c>
      <c r="C13" s="148">
        <f>'Price Sheet'!C14</f>
        <v>2.5</v>
      </c>
      <c r="D13" s="146">
        <v>6</v>
      </c>
      <c r="E13" s="17">
        <v>6</v>
      </c>
      <c r="F13" s="17">
        <v>5</v>
      </c>
      <c r="G13" s="17">
        <v>6</v>
      </c>
      <c r="H13" s="17">
        <v>6</v>
      </c>
      <c r="I13" s="17">
        <v>6</v>
      </c>
      <c r="J13" s="17">
        <v>6</v>
      </c>
      <c r="K13" s="17">
        <v>6</v>
      </c>
      <c r="L13" s="17">
        <v>6</v>
      </c>
      <c r="M13" s="17"/>
    </row>
    <row r="14" spans="2:13" ht="12.75">
      <c r="B14" s="152" t="str">
        <f>'Price Sheet'!B10</f>
        <v>Corn Silage, mature</v>
      </c>
      <c r="C14" s="90">
        <f>'Price Sheet'!C10</f>
        <v>0.75</v>
      </c>
      <c r="D14" s="147">
        <v>15.5</v>
      </c>
      <c r="E14" s="19">
        <v>11</v>
      </c>
      <c r="F14" s="19">
        <v>8.8</v>
      </c>
      <c r="G14" s="19">
        <v>12.4</v>
      </c>
      <c r="H14" s="19">
        <v>12.9</v>
      </c>
      <c r="I14" s="19">
        <v>12.6</v>
      </c>
      <c r="J14" s="19">
        <v>14</v>
      </c>
      <c r="K14" s="19">
        <v>12.7</v>
      </c>
      <c r="L14" s="19">
        <v>12.1</v>
      </c>
      <c r="M14" s="19"/>
    </row>
    <row r="15" spans="2:13" ht="12.75">
      <c r="B15" s="152" t="str">
        <f>'Price Sheet'!G12</f>
        <v>Oats</v>
      </c>
      <c r="C15" s="90">
        <f>'Price Sheet'!H12</f>
        <v>1.5</v>
      </c>
      <c r="D15" s="147">
        <v>2.5</v>
      </c>
      <c r="E15" s="19">
        <v>2.5</v>
      </c>
      <c r="F15" s="19">
        <v>2.5</v>
      </c>
      <c r="G15" s="19">
        <v>2.5</v>
      </c>
      <c r="H15" s="19">
        <v>2.5</v>
      </c>
      <c r="I15" s="19">
        <v>2.8</v>
      </c>
      <c r="J15" s="19">
        <v>2.5</v>
      </c>
      <c r="K15" s="19">
        <v>2.5</v>
      </c>
      <c r="L15" s="19">
        <v>3.5</v>
      </c>
      <c r="M15" s="19"/>
    </row>
    <row r="16" spans="2:13" ht="12.75">
      <c r="B16" s="152" t="str">
        <f>'Price Sheet'!G14</f>
        <v>Wheat </v>
      </c>
      <c r="C16" s="90">
        <f>'Price Sheet'!H14</f>
        <v>2.5</v>
      </c>
      <c r="D16" s="147">
        <v>2</v>
      </c>
      <c r="E16" s="19">
        <v>2.5</v>
      </c>
      <c r="F16" s="19">
        <v>2.5</v>
      </c>
      <c r="G16" s="19">
        <v>2.5</v>
      </c>
      <c r="H16" s="19">
        <v>2.5</v>
      </c>
      <c r="I16" s="19">
        <v>2.8</v>
      </c>
      <c r="J16" s="19">
        <v>2.5</v>
      </c>
      <c r="K16" s="19">
        <v>2.5</v>
      </c>
      <c r="L16" s="19">
        <v>3.5</v>
      </c>
      <c r="M16" s="19"/>
    </row>
    <row r="17" spans="2:13" ht="12.75">
      <c r="B17" s="152" t="str">
        <f>'Price Sheet'!G16</f>
        <v>Wheat Bran</v>
      </c>
      <c r="C17" s="90">
        <f>'Price Sheet'!H16</f>
        <v>0.9</v>
      </c>
      <c r="D17" s="147">
        <v>0.5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/>
      <c r="M17" s="19"/>
    </row>
    <row r="18" spans="2:13" ht="12.75">
      <c r="B18" s="152" t="str">
        <f>'Price Sheet'!L10</f>
        <v>Sunflower Meal w/hulls</v>
      </c>
      <c r="C18" s="90">
        <f>'Price Sheet'!M10</f>
        <v>5</v>
      </c>
      <c r="D18" s="147"/>
      <c r="E18" s="19"/>
      <c r="F18" s="19">
        <v>2</v>
      </c>
      <c r="G18" s="19"/>
      <c r="H18" s="19"/>
      <c r="I18" s="19"/>
      <c r="J18" s="19"/>
      <c r="K18" s="19"/>
      <c r="L18" s="19"/>
      <c r="M18" s="19"/>
    </row>
    <row r="19" spans="2:13" ht="12.75">
      <c r="B19" s="152" t="str">
        <f>'Price Sheet'!L12</f>
        <v>Soybean Meal, 44% solvent</v>
      </c>
      <c r="C19" s="90">
        <f>'Price Sheet'!M12</f>
        <v>6.5</v>
      </c>
      <c r="D19" s="147"/>
      <c r="E19" s="19"/>
      <c r="F19" s="19"/>
      <c r="G19" s="19">
        <v>1.5</v>
      </c>
      <c r="H19" s="19"/>
      <c r="I19" s="19"/>
      <c r="J19" s="19"/>
      <c r="K19" s="19"/>
      <c r="L19" s="19">
        <v>1.4</v>
      </c>
      <c r="M19" s="19"/>
    </row>
    <row r="20" spans="2:13" ht="12.75">
      <c r="B20" s="152" t="str">
        <f>'Price Sheet'!L14</f>
        <v>Soybean Meal, 48% solvent</v>
      </c>
      <c r="C20" s="90">
        <f>'Price Sheet'!M14</f>
        <v>7</v>
      </c>
      <c r="D20" s="147"/>
      <c r="E20" s="19"/>
      <c r="F20" s="19"/>
      <c r="G20" s="19"/>
      <c r="H20" s="19">
        <v>1.1</v>
      </c>
      <c r="I20" s="19"/>
      <c r="J20" s="19"/>
      <c r="K20" s="19"/>
      <c r="L20" s="19"/>
      <c r="M20" s="19"/>
    </row>
    <row r="21" spans="2:13" ht="12.75">
      <c r="B21" s="152" t="str">
        <f>'Price Sheet'!L16</f>
        <v>Soybean Meal, expeller</v>
      </c>
      <c r="C21" s="90">
        <f>'Price Sheet'!M16</f>
        <v>7.5</v>
      </c>
      <c r="D21" s="34"/>
      <c r="E21" s="24"/>
      <c r="F21" s="24"/>
      <c r="G21" s="24"/>
      <c r="H21" s="24"/>
      <c r="I21" s="19">
        <v>0.7</v>
      </c>
      <c r="J21" s="19"/>
      <c r="K21" s="19"/>
      <c r="L21" s="19"/>
      <c r="M21" s="19"/>
    </row>
    <row r="22" spans="2:13" ht="12.75">
      <c r="B22" s="152" t="str">
        <f>'Price Sheet'!L18</f>
        <v>Soybean Meal, high heat</v>
      </c>
      <c r="C22" s="90">
        <f>'Price Sheet'!M18</f>
        <v>8</v>
      </c>
      <c r="D22" s="34"/>
      <c r="E22" s="24"/>
      <c r="F22" s="24"/>
      <c r="G22" s="24"/>
      <c r="H22" s="24"/>
      <c r="I22" s="19"/>
      <c r="J22" s="19">
        <v>0.6</v>
      </c>
      <c r="K22" s="19"/>
      <c r="L22" s="19"/>
      <c r="M22" s="19"/>
    </row>
    <row r="23" spans="2:13" ht="12.75">
      <c r="B23" s="152" t="str">
        <f>'Price Sheet'!L20</f>
        <v>Cottonseed Meal, solvent</v>
      </c>
      <c r="C23" s="90">
        <f>'Price Sheet'!M20</f>
        <v>7</v>
      </c>
      <c r="D23" s="34"/>
      <c r="E23" s="24"/>
      <c r="F23" s="24"/>
      <c r="G23" s="24"/>
      <c r="H23" s="24"/>
      <c r="I23" s="19"/>
      <c r="J23" s="19"/>
      <c r="K23" s="19">
        <v>1.2</v>
      </c>
      <c r="L23" s="19"/>
      <c r="M23" s="19"/>
    </row>
    <row r="24" spans="2:13" ht="13.5" thickBot="1">
      <c r="B24" s="153" t="str">
        <f>'Price Sheet'!L22</f>
        <v>Urea</v>
      </c>
      <c r="C24" s="149">
        <f>'Price Sheet'!M22</f>
        <v>6</v>
      </c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99" t="s">
        <v>3</v>
      </c>
      <c r="C25" s="182" t="s">
        <v>58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40"/>
    </row>
    <row r="26" spans="2:13" ht="13.5" thickTop="1">
      <c r="B26" s="18" t="s">
        <v>4</v>
      </c>
      <c r="C26" s="148">
        <f>'Spring Rations'!C26</f>
        <v>50</v>
      </c>
      <c r="D26" s="38"/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0.09</v>
      </c>
      <c r="M26" s="39"/>
    </row>
    <row r="27" spans="2:13" ht="12.75">
      <c r="B27" s="22" t="s">
        <v>5</v>
      </c>
      <c r="C27" s="90">
        <f>'Spring Rations'!C27</f>
        <v>5</v>
      </c>
      <c r="D27" s="34"/>
      <c r="E27" s="24">
        <v>0.08</v>
      </c>
      <c r="F27" s="24">
        <v>0.11</v>
      </c>
      <c r="G27" s="24">
        <v>0.11</v>
      </c>
      <c r="H27" s="24">
        <v>0.11</v>
      </c>
      <c r="I27" s="24">
        <v>0.11</v>
      </c>
      <c r="J27" s="24">
        <v>0.11</v>
      </c>
      <c r="K27" s="24">
        <v>0.11</v>
      </c>
      <c r="L27" s="24">
        <v>0.07</v>
      </c>
      <c r="M27" s="24"/>
    </row>
    <row r="28" spans="2:13" ht="12.75">
      <c r="B28" s="22" t="s">
        <v>6</v>
      </c>
      <c r="C28" s="90">
        <f>'Spring Rations'!C28</f>
        <v>2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/>
    </row>
    <row r="29" spans="2:13" ht="12.75" customHeight="1" thickBot="1">
      <c r="B29" s="25" t="s">
        <v>7</v>
      </c>
      <c r="C29" s="149">
        <f>'Spring Rations'!C29</f>
        <v>6</v>
      </c>
      <c r="D29" s="37"/>
      <c r="E29" s="23">
        <v>0.03</v>
      </c>
      <c r="F29" s="23"/>
      <c r="G29" s="23"/>
      <c r="H29" s="23"/>
      <c r="I29" s="23"/>
      <c r="J29" s="23"/>
      <c r="K29" s="23"/>
      <c r="L29" s="23">
        <v>0.09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22</v>
      </c>
      <c r="C31" s="177" t="s">
        <v>23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91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111" t="s">
        <v>41</v>
      </c>
      <c r="D33" s="77">
        <v>16.5</v>
      </c>
      <c r="E33" s="17">
        <v>16.5</v>
      </c>
      <c r="F33" s="17">
        <v>16.5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/>
    </row>
    <row r="34" spans="2:13" ht="12.75" customHeight="1">
      <c r="B34" s="36" t="s">
        <v>9</v>
      </c>
      <c r="C34" s="112" t="s">
        <v>38</v>
      </c>
      <c r="D34" s="78">
        <v>18</v>
      </c>
      <c r="E34" s="19">
        <v>18.4</v>
      </c>
      <c r="F34" s="19">
        <v>18.7</v>
      </c>
      <c r="G34" s="19">
        <v>22.6</v>
      </c>
      <c r="H34" s="19">
        <v>22.4</v>
      </c>
      <c r="I34" s="19">
        <v>22.5</v>
      </c>
      <c r="J34" s="19">
        <v>22</v>
      </c>
      <c r="K34" s="19">
        <v>22</v>
      </c>
      <c r="L34" s="19">
        <v>22.9</v>
      </c>
      <c r="M34" s="19"/>
    </row>
    <row r="35" spans="2:13" ht="12.75">
      <c r="B35" s="36" t="s">
        <v>10</v>
      </c>
      <c r="C35" s="112" t="s">
        <v>43</v>
      </c>
      <c r="D35" s="78">
        <v>14.9</v>
      </c>
      <c r="E35" s="19">
        <v>14.8</v>
      </c>
      <c r="F35" s="19">
        <v>15.2</v>
      </c>
      <c r="G35" s="19">
        <v>20.2</v>
      </c>
      <c r="H35" s="19">
        <v>20.3</v>
      </c>
      <c r="I35" s="19">
        <v>20.3</v>
      </c>
      <c r="J35" s="19">
        <v>20.4</v>
      </c>
      <c r="K35" s="19">
        <v>20.3</v>
      </c>
      <c r="L35" s="19">
        <v>20.1</v>
      </c>
      <c r="M35" s="19"/>
    </row>
    <row r="36" spans="2:13" ht="13.5" thickBot="1">
      <c r="B36" s="36" t="s">
        <v>11</v>
      </c>
      <c r="C36" s="113" t="s">
        <v>42</v>
      </c>
      <c r="D36" s="79">
        <v>111</v>
      </c>
      <c r="E36" s="20">
        <v>248</v>
      </c>
      <c r="F36" s="20">
        <v>512</v>
      </c>
      <c r="G36" s="20">
        <v>546</v>
      </c>
      <c r="H36" s="20">
        <v>433</v>
      </c>
      <c r="I36" s="20">
        <v>246</v>
      </c>
      <c r="J36" s="20">
        <v>194</v>
      </c>
      <c r="K36" s="20">
        <v>380</v>
      </c>
      <c r="L36" s="20">
        <v>457</v>
      </c>
      <c r="M36" s="20"/>
    </row>
    <row r="37" spans="2:13" ht="13.5" thickTop="1">
      <c r="B37" s="36" t="s">
        <v>12</v>
      </c>
      <c r="C37" s="114" t="s">
        <v>37</v>
      </c>
      <c r="D37" s="79">
        <v>-9</v>
      </c>
      <c r="E37" s="20">
        <v>-11</v>
      </c>
      <c r="F37" s="20">
        <v>10</v>
      </c>
      <c r="G37" s="20">
        <v>12</v>
      </c>
      <c r="H37" s="20">
        <v>18</v>
      </c>
      <c r="I37" s="20">
        <v>17</v>
      </c>
      <c r="J37" s="20">
        <v>27</v>
      </c>
      <c r="K37" s="20">
        <v>20</v>
      </c>
      <c r="L37" s="20">
        <v>5</v>
      </c>
      <c r="M37" s="20"/>
    </row>
    <row r="38" spans="2:13" ht="12.75">
      <c r="B38" s="36" t="s">
        <v>13</v>
      </c>
      <c r="C38" s="71" t="s">
        <v>38</v>
      </c>
      <c r="D38" s="78">
        <v>13.7</v>
      </c>
      <c r="E38" s="20">
        <v>14.5</v>
      </c>
      <c r="F38" s="20">
        <v>16.1</v>
      </c>
      <c r="G38" s="20">
        <v>16.9</v>
      </c>
      <c r="H38" s="20">
        <v>16.4</v>
      </c>
      <c r="I38" s="20">
        <v>15.4</v>
      </c>
      <c r="J38" s="20">
        <v>15.1</v>
      </c>
      <c r="K38" s="20">
        <v>16.1</v>
      </c>
      <c r="L38" s="20">
        <v>16.4</v>
      </c>
      <c r="M38" s="20"/>
    </row>
    <row r="39" spans="2:13" ht="12.75">
      <c r="B39" s="36" t="s">
        <v>91</v>
      </c>
      <c r="C39" s="71" t="s">
        <v>44</v>
      </c>
      <c r="D39" s="78">
        <v>10.5</v>
      </c>
      <c r="E39" s="19">
        <v>11.4</v>
      </c>
      <c r="F39" s="19">
        <v>13</v>
      </c>
      <c r="G39" s="19">
        <v>12.9</v>
      </c>
      <c r="H39" s="19">
        <v>12.2</v>
      </c>
      <c r="I39" s="19">
        <v>11.3</v>
      </c>
      <c r="J39" s="19">
        <v>10.9</v>
      </c>
      <c r="K39" s="19">
        <v>11.9</v>
      </c>
      <c r="L39" s="19">
        <v>12.5</v>
      </c>
      <c r="M39" s="19"/>
    </row>
    <row r="40" spans="2:13" ht="12.75">
      <c r="B40" s="36" t="s">
        <v>92</v>
      </c>
      <c r="C40" s="71" t="s">
        <v>35</v>
      </c>
      <c r="D40" s="78">
        <v>3.2</v>
      </c>
      <c r="E40" s="19">
        <v>3.1</v>
      </c>
      <c r="F40" s="19">
        <v>3.1</v>
      </c>
      <c r="G40" s="19">
        <v>4.1</v>
      </c>
      <c r="H40" s="19">
        <v>4.1</v>
      </c>
      <c r="I40" s="19">
        <v>4.1</v>
      </c>
      <c r="J40" s="19">
        <v>4.2</v>
      </c>
      <c r="K40" s="19">
        <v>4.2</v>
      </c>
      <c r="L40" s="19">
        <v>4</v>
      </c>
      <c r="M40" s="19"/>
    </row>
    <row r="41" spans="2:13" ht="13.5" thickBot="1">
      <c r="B41" s="36" t="s">
        <v>14</v>
      </c>
      <c r="C41" s="72" t="s">
        <v>45</v>
      </c>
      <c r="D41" s="79">
        <v>-6</v>
      </c>
      <c r="E41" s="20">
        <v>19</v>
      </c>
      <c r="F41" s="20">
        <v>24</v>
      </c>
      <c r="G41" s="20">
        <v>21</v>
      </c>
      <c r="H41" s="20">
        <v>20</v>
      </c>
      <c r="I41" s="20">
        <v>19</v>
      </c>
      <c r="J41" s="20">
        <v>20</v>
      </c>
      <c r="K41" s="20">
        <v>19</v>
      </c>
      <c r="L41" s="20">
        <v>22</v>
      </c>
      <c r="M41" s="20"/>
    </row>
    <row r="42" spans="2:13" ht="13.5" thickTop="1">
      <c r="B42" s="36" t="s">
        <v>15</v>
      </c>
      <c r="C42" s="73" t="s">
        <v>39</v>
      </c>
      <c r="D42" s="79">
        <v>6</v>
      </c>
      <c r="E42" s="20">
        <v>20</v>
      </c>
      <c r="F42" s="20">
        <v>24</v>
      </c>
      <c r="G42" s="20">
        <v>16</v>
      </c>
      <c r="H42" s="20">
        <v>15</v>
      </c>
      <c r="I42" s="20">
        <v>14</v>
      </c>
      <c r="J42" s="20">
        <v>14</v>
      </c>
      <c r="K42" s="20">
        <v>19</v>
      </c>
      <c r="L42" s="20">
        <v>21</v>
      </c>
      <c r="M42" s="20"/>
    </row>
    <row r="43" spans="2:13" ht="12.75">
      <c r="B43" s="36" t="s">
        <v>93</v>
      </c>
      <c r="C43" s="74" t="s">
        <v>36</v>
      </c>
      <c r="D43" s="80">
        <v>38</v>
      </c>
      <c r="E43" s="20">
        <v>37</v>
      </c>
      <c r="F43" s="20">
        <v>37</v>
      </c>
      <c r="G43" s="20">
        <v>36</v>
      </c>
      <c r="H43" s="20">
        <v>36</v>
      </c>
      <c r="I43" s="20">
        <v>36</v>
      </c>
      <c r="J43" s="20">
        <v>37</v>
      </c>
      <c r="K43" s="20">
        <v>37</v>
      </c>
      <c r="L43" s="20">
        <v>33</v>
      </c>
      <c r="M43" s="20"/>
    </row>
    <row r="44" spans="2:13" ht="12.75">
      <c r="B44" s="36" t="s">
        <v>94</v>
      </c>
      <c r="C44" s="75" t="s">
        <v>40</v>
      </c>
      <c r="D44" s="80">
        <v>25</v>
      </c>
      <c r="E44" s="21">
        <v>23</v>
      </c>
      <c r="F44" s="21">
        <v>23</v>
      </c>
      <c r="G44" s="20">
        <v>22</v>
      </c>
      <c r="H44" s="20">
        <v>22</v>
      </c>
      <c r="I44" s="21">
        <v>22</v>
      </c>
      <c r="J44" s="21">
        <v>26</v>
      </c>
      <c r="K44" s="21">
        <v>23</v>
      </c>
      <c r="L44" s="21">
        <v>21</v>
      </c>
      <c r="M44" s="21"/>
    </row>
    <row r="45" spans="2:13" ht="13.5" thickBot="1">
      <c r="B45" s="62" t="s">
        <v>95</v>
      </c>
      <c r="C45" s="76" t="s">
        <v>46</v>
      </c>
      <c r="D45" s="81">
        <v>41</v>
      </c>
      <c r="E45" s="82">
        <v>41</v>
      </c>
      <c r="F45" s="82">
        <v>40</v>
      </c>
      <c r="G45" s="83">
        <v>40</v>
      </c>
      <c r="H45" s="83">
        <v>40</v>
      </c>
      <c r="I45" s="82">
        <v>41</v>
      </c>
      <c r="J45" s="82">
        <v>41</v>
      </c>
      <c r="K45" s="83">
        <v>39</v>
      </c>
      <c r="L45" s="83">
        <v>42</v>
      </c>
      <c r="M45" s="83"/>
    </row>
    <row r="46" spans="2:13" ht="15.75" customHeight="1" thickBot="1" thickTop="1">
      <c r="B46" s="131" t="s">
        <v>54</v>
      </c>
      <c r="C46" s="64">
        <v>5</v>
      </c>
      <c r="D46" s="65">
        <f aca="true" t="shared" si="0" ref="D46:M46">D35*$C46</f>
        <v>74.5</v>
      </c>
      <c r="E46" s="66">
        <f t="shared" si="0"/>
        <v>74</v>
      </c>
      <c r="F46" s="66">
        <f t="shared" si="0"/>
        <v>76</v>
      </c>
      <c r="G46" s="66">
        <f t="shared" si="0"/>
        <v>101</v>
      </c>
      <c r="H46" s="66">
        <f t="shared" si="0"/>
        <v>101.5</v>
      </c>
      <c r="I46" s="66">
        <f t="shared" si="0"/>
        <v>101.5</v>
      </c>
      <c r="J46" s="66">
        <f t="shared" si="0"/>
        <v>102</v>
      </c>
      <c r="K46" s="66">
        <f t="shared" si="0"/>
        <v>101.5</v>
      </c>
      <c r="L46" s="66">
        <f t="shared" si="0"/>
        <v>100.5</v>
      </c>
      <c r="M46" s="67">
        <f t="shared" si="0"/>
        <v>0</v>
      </c>
    </row>
    <row r="47" spans="2:13" ht="15.75" customHeight="1" thickBot="1" thickTop="1">
      <c r="B47" s="133" t="s">
        <v>96</v>
      </c>
      <c r="C47" s="84" t="s">
        <v>51</v>
      </c>
      <c r="D47" s="68">
        <f>D13*$C13+D14*$C14+D15*$C15+D16*$C16+D17*$C17+D18*$C18+D19*$C19+D20*$C20+D21*$C21+D22*$C22+D24*$C24+D26*$C26+D27*$C27+D28*$C28+D29*$C29</f>
        <v>36.065000000000005</v>
      </c>
      <c r="E47" s="115">
        <f aca="true" t="shared" si="1" ref="E47:M47">E13*$C13+E14*$C14+E15*$C15+E16*$C16+E17*$C17+E18*$C18+E19*$C19+E20*$C20+E21*$C21+E22*$C22+E24*$C24+E26*$C26+E27*$C27+E28*$C28+E29*$C29</f>
        <v>36.87</v>
      </c>
      <c r="F47" s="115">
        <f t="shared" si="1"/>
        <v>42.690000000000005</v>
      </c>
      <c r="G47" s="115">
        <f t="shared" si="1"/>
        <v>47.63999999999999</v>
      </c>
      <c r="H47" s="115">
        <f t="shared" si="1"/>
        <v>45.964999999999996</v>
      </c>
      <c r="I47" s="115">
        <f t="shared" si="1"/>
        <v>44.489999999999995</v>
      </c>
      <c r="J47" s="115">
        <f t="shared" si="1"/>
        <v>43.88999999999999</v>
      </c>
      <c r="K47" s="115">
        <f t="shared" si="1"/>
        <v>38.114999999999995</v>
      </c>
      <c r="L47" s="115">
        <f t="shared" si="1"/>
        <v>52.80500000000001</v>
      </c>
      <c r="M47" s="116">
        <f t="shared" si="1"/>
        <v>0</v>
      </c>
    </row>
    <row r="48" spans="2:13" ht="15.75" customHeight="1" thickBot="1" thickTop="1">
      <c r="B48" s="135" t="s">
        <v>99</v>
      </c>
      <c r="C48" s="134" t="s">
        <v>50</v>
      </c>
      <c r="D48" s="136">
        <f aca="true" t="shared" si="2" ref="D48:M48">D46-D47</f>
        <v>38.434999999999995</v>
      </c>
      <c r="E48" s="137">
        <f t="shared" si="2"/>
        <v>37.13</v>
      </c>
      <c r="F48" s="137">
        <f t="shared" si="2"/>
        <v>33.309999999999995</v>
      </c>
      <c r="G48" s="137">
        <f t="shared" si="2"/>
        <v>53.36000000000001</v>
      </c>
      <c r="H48" s="137">
        <f t="shared" si="2"/>
        <v>55.535000000000004</v>
      </c>
      <c r="I48" s="137">
        <f t="shared" si="2"/>
        <v>57.010000000000005</v>
      </c>
      <c r="J48" s="137">
        <f t="shared" si="2"/>
        <v>58.11000000000001</v>
      </c>
      <c r="K48" s="137">
        <f t="shared" si="2"/>
        <v>63.385000000000005</v>
      </c>
      <c r="L48" s="137">
        <f t="shared" si="2"/>
        <v>47.69499999999999</v>
      </c>
      <c r="M48" s="138">
        <f t="shared" si="2"/>
        <v>0</v>
      </c>
    </row>
    <row r="49" spans="2:13" ht="15.75" customHeight="1" thickBot="1" thickTop="1">
      <c r="B49" s="130" t="s">
        <v>61</v>
      </c>
      <c r="C49" s="110">
        <v>5</v>
      </c>
      <c r="D49" s="139">
        <f aca="true" t="shared" si="3" ref="D49:M49">($C49*D35)-D47</f>
        <v>38.434999999999995</v>
      </c>
      <c r="E49" s="140">
        <f t="shared" si="3"/>
        <v>37.13</v>
      </c>
      <c r="F49" s="140">
        <f t="shared" si="3"/>
        <v>33.309999999999995</v>
      </c>
      <c r="G49" s="140">
        <f t="shared" si="3"/>
        <v>53.36000000000001</v>
      </c>
      <c r="H49" s="140">
        <f t="shared" si="3"/>
        <v>55.535000000000004</v>
      </c>
      <c r="I49" s="140">
        <f t="shared" si="3"/>
        <v>57.010000000000005</v>
      </c>
      <c r="J49" s="140">
        <f t="shared" si="3"/>
        <v>58.11000000000001</v>
      </c>
      <c r="K49" s="140">
        <f t="shared" si="3"/>
        <v>63.385000000000005</v>
      </c>
      <c r="L49" s="140">
        <f t="shared" si="3"/>
        <v>47.69499999999999</v>
      </c>
      <c r="M49" s="141">
        <f t="shared" si="3"/>
        <v>0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155" t="s">
        <v>16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N51" s="31"/>
    </row>
    <row r="52" spans="2:13" ht="13.5" thickBot="1">
      <c r="B52" s="173" t="s">
        <v>17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Lyubomyr Oliynyk</cp:lastModifiedBy>
  <cp:lastPrinted>2003-08-17T13:44:05Z</cp:lastPrinted>
  <dcterms:created xsi:type="dcterms:W3CDTF">2003-07-26T06:24:21Z</dcterms:created>
  <dcterms:modified xsi:type="dcterms:W3CDTF">2003-11-12T10:18:21Z</dcterms:modified>
  <cp:category/>
  <cp:version/>
  <cp:contentType/>
  <cp:contentStatus/>
</cp:coreProperties>
</file>