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25" windowWidth="12120" windowHeight="9120" tabRatio="845" activeTab="0"/>
  </bookViews>
  <sheets>
    <sheet name="Таблица цен ингредиентов" sheetId="1" r:id="rId1"/>
    <sheet name="Демонстрация качества фуража" sheetId="2" r:id="rId2"/>
    <sheet name="Пастбищная трава+протеины" sheetId="3" r:id="rId3"/>
    <sheet name="Незрелое травяное сено+протеины" sheetId="4" r:id="rId4"/>
    <sheet name="Средн зрелое трав сено+протеины" sheetId="5" r:id="rId5"/>
    <sheet name="Зрелое трав сено+протеины № 1" sheetId="6" r:id="rId6"/>
    <sheet name="Зрелое трав сено+ протеины №2" sheetId="7" r:id="rId7"/>
    <sheet name="Пастбище бобовых+протеины" sheetId="8" r:id="rId8"/>
    <sheet name="Незрелое сено бобовых+протеины" sheetId="9" r:id="rId9"/>
    <sheet name="Сред зрел сено бобовых+протеины" sheetId="10" r:id="rId10"/>
    <sheet name="Зрелое сено бобовых+протеины" sheetId="11" r:id="rId11"/>
    <sheet name="Кукурузный силос №1 выводы" sheetId="12" r:id="rId12"/>
    <sheet name="Весь кукурузный силос №2" sheetId="13" r:id="rId13"/>
    <sheet name="Весь и 20 кг кукурузн силоса №3" sheetId="14" r:id="rId14"/>
    <sheet name="15 и 10 кг кукурузн силоса №4" sheetId="15" r:id="rId15"/>
    <sheet name="5 кг кукурузного силоса №5" sheetId="16" r:id="rId16"/>
    <sheet name="Кукурузн силос №6+зерна злаков" sheetId="17" r:id="rId17"/>
    <sheet name="Зерна хмеля-солод" sheetId="18" r:id="rId18"/>
    <sheet name="Фуражи злаков №1" sheetId="19" r:id="rId19"/>
    <sheet name="Фуражи злаков №2" sheetId="20" r:id="rId20"/>
    <sheet name="Фураж смешанных трав и бобовых" sheetId="21" r:id="rId21"/>
    <sheet name="Смешанное сено +протеин" sheetId="22" r:id="rId22"/>
    <sheet name="жмых подсолнуха и семена" sheetId="23" r:id="rId23"/>
    <sheet name="Образцовые рационы №1" sheetId="24" r:id="rId24"/>
    <sheet name="Образцовые рационы №2" sheetId="25" r:id="rId25"/>
    <sheet name="Образцовые рационы №3" sheetId="26" r:id="rId26"/>
  </sheets>
  <definedNames>
    <definedName name="_0.4_0.7">#REF!</definedName>
    <definedName name="_xlnm.Print_Area" localSheetId="14">'15 и 10 кг кукурузн силоса №4'!$A$1:$N$53</definedName>
    <definedName name="_xlnm.Print_Area" localSheetId="15">'5 кг кукурузного силоса №5'!$A$1:$N$53</definedName>
    <definedName name="_xlnm.Print_Area" localSheetId="13">'Весь и 20 кг кукурузн силоса №3'!$A$1:$N$53</definedName>
    <definedName name="_xlnm.Print_Area" localSheetId="12">'Весь кукурузный силос №2'!$A$1:$N$53</definedName>
    <definedName name="_xlnm.Print_Area" localSheetId="1">'Демонстрация качества фуража'!$A$1:$N$53</definedName>
    <definedName name="_xlnm.Print_Area" localSheetId="22">'жмых подсолнуха и семена'!$A$1:$N$53</definedName>
    <definedName name="_xlnm.Print_Area" localSheetId="17">'Зерна хмеля-солод'!$A$1:$N$53</definedName>
    <definedName name="_xlnm.Print_Area" localSheetId="10">'Зрелое сено бобовых+протеины'!$A$1:$N$53</definedName>
    <definedName name="_xlnm.Print_Area" localSheetId="6">'Зрелое трав сено+ протеины №2'!$A$1:$N$53</definedName>
    <definedName name="_xlnm.Print_Area" localSheetId="5">'Зрелое трав сено+протеины № 1'!$A$1:$N$53</definedName>
    <definedName name="_xlnm.Print_Area" localSheetId="16">'Кукурузн силос №6+зерна злаков'!$A$1:$N$53</definedName>
    <definedName name="_xlnm.Print_Area" localSheetId="11">'Кукурузный силос №1 выводы'!$A$1:$N$53</definedName>
    <definedName name="_xlnm.Print_Area" localSheetId="8">'Незрелое сено бобовых+протеины'!$A$1:$N$53</definedName>
    <definedName name="_xlnm.Print_Area" localSheetId="3">'Незрелое травяное сено+протеины'!$A$1:$N$53</definedName>
    <definedName name="_xlnm.Print_Area" localSheetId="23">'Образцовые рационы №1'!$A$1:$N$53</definedName>
    <definedName name="_xlnm.Print_Area" localSheetId="24">'Образцовые рационы №2'!$A$1:$N$53</definedName>
    <definedName name="_xlnm.Print_Area" localSheetId="25">'Образцовые рационы №3'!$A$1:$N$53</definedName>
    <definedName name="_xlnm.Print_Area" localSheetId="7">'Пастбище бобовых+протеины'!$A$1:$N$53</definedName>
    <definedName name="_xlnm.Print_Area" localSheetId="2">'Пастбищная трава+протеины'!$A$1:$N$53</definedName>
    <definedName name="_xlnm.Print_Area" localSheetId="21">'Смешанное сено +протеин'!$A$1:$N$53</definedName>
    <definedName name="_xlnm.Print_Area" localSheetId="9">'Сред зрел сено бобовых+протеины'!$A$1:$N$53</definedName>
    <definedName name="_xlnm.Print_Area" localSheetId="4">'Средн зрелое трав сено+протеины'!$A$1:$N$53</definedName>
    <definedName name="_xlnm.Print_Area" localSheetId="0">'Таблица цен ингредиентов'!$A$2:$P$49</definedName>
    <definedName name="_xlnm.Print_Area" localSheetId="20">'Фураж смешанных трав и бобовых'!$A$1:$N$53</definedName>
    <definedName name="_xlnm.Print_Area" localSheetId="18">'Фуражи злаков №1'!$A$1:$N$53</definedName>
    <definedName name="_xlnm.Print_Area" localSheetId="19">'Фуражи злаков №2'!$A$1:$N$53</definedName>
  </definedNames>
  <calcPr fullCalcOnLoad="1"/>
</workbook>
</file>

<file path=xl/sharedStrings.xml><?xml version="1.0" encoding="utf-8"?>
<sst xmlns="http://schemas.openxmlformats.org/spreadsheetml/2006/main" count="1764" uniqueCount="587">
  <si>
    <t>Kg</t>
  </si>
  <si>
    <t>DR-3</t>
  </si>
  <si>
    <t>DR-5</t>
  </si>
  <si>
    <t>DR-6</t>
  </si>
  <si>
    <t>DR-14</t>
  </si>
  <si>
    <t>DR-20</t>
  </si>
  <si>
    <t>DR-23a</t>
  </si>
  <si>
    <t>DR-30</t>
  </si>
  <si>
    <t>DR-31</t>
  </si>
  <si>
    <t>DR-32</t>
  </si>
  <si>
    <t>DR-4b</t>
  </si>
  <si>
    <t>DR-2</t>
  </si>
  <si>
    <t>DR-8a</t>
  </si>
  <si>
    <t>DR-15a</t>
  </si>
  <si>
    <t>DR-38</t>
  </si>
  <si>
    <t xml:space="preserve"> </t>
  </si>
  <si>
    <t>DR-8b</t>
  </si>
  <si>
    <t>DR-8c</t>
  </si>
  <si>
    <t>DR-11a</t>
  </si>
  <si>
    <t>DR-11b</t>
  </si>
  <si>
    <t>DR-15b</t>
  </si>
  <si>
    <t>DR-15c</t>
  </si>
  <si>
    <t>DR-23b</t>
  </si>
  <si>
    <t>DR-23c</t>
  </si>
  <si>
    <t>2+9</t>
  </si>
  <si>
    <t>DR-24b</t>
  </si>
  <si>
    <t>DR-25b</t>
  </si>
  <si>
    <t>DR-26b</t>
  </si>
  <si>
    <t>DR-28b</t>
  </si>
  <si>
    <t>DR-27b</t>
  </si>
  <si>
    <t>DR-29b</t>
  </si>
  <si>
    <t>DR-9a</t>
  </si>
  <si>
    <t>DR-30b</t>
  </si>
  <si>
    <t>SR-1</t>
  </si>
  <si>
    <t>SR-2</t>
  </si>
  <si>
    <t>SR-3</t>
  </si>
  <si>
    <t>SR-4</t>
  </si>
  <si>
    <t>SR-5</t>
  </si>
  <si>
    <t>SR-6</t>
  </si>
  <si>
    <t>SR-7</t>
  </si>
  <si>
    <t>SR-8</t>
  </si>
  <si>
    <t>SR-9</t>
  </si>
  <si>
    <t>SR-10</t>
  </si>
  <si>
    <t>SR-11</t>
  </si>
  <si>
    <t>SR-12</t>
  </si>
  <si>
    <t>SR-13</t>
  </si>
  <si>
    <t>SR-14</t>
  </si>
  <si>
    <t>SR-15</t>
  </si>
  <si>
    <t>SR-16</t>
  </si>
  <si>
    <t>SR-17</t>
  </si>
  <si>
    <t>SR-18</t>
  </si>
  <si>
    <t>SR-19</t>
  </si>
  <si>
    <t>SR-20</t>
  </si>
  <si>
    <t>SR-21</t>
  </si>
  <si>
    <t>SR-22</t>
  </si>
  <si>
    <t>DR-4a</t>
  </si>
  <si>
    <t>DR-35</t>
  </si>
  <si>
    <t>DR-23d</t>
  </si>
  <si>
    <t>DR-23e</t>
  </si>
  <si>
    <t>DR-8d</t>
  </si>
  <si>
    <t>DR-15d</t>
  </si>
  <si>
    <t>DR-12a</t>
  </si>
  <si>
    <r>
      <t>DR-18</t>
    </r>
    <r>
      <rPr>
        <b/>
        <sz val="8"/>
        <rFont val="Arial"/>
        <family val="2"/>
      </rPr>
      <t>bly</t>
    </r>
  </si>
  <si>
    <r>
      <t>DR-18</t>
    </r>
    <r>
      <rPr>
        <b/>
        <sz val="8"/>
        <rFont val="Arial"/>
        <family val="2"/>
      </rPr>
      <t>wht</t>
    </r>
  </si>
  <si>
    <t>d</t>
  </si>
  <si>
    <t>SR-23</t>
  </si>
  <si>
    <t>SR-24</t>
  </si>
  <si>
    <t>SR-25</t>
  </si>
  <si>
    <t>SR-26</t>
  </si>
  <si>
    <t>SR-27</t>
  </si>
  <si>
    <t>SR-28</t>
  </si>
  <si>
    <t>SR-30</t>
  </si>
  <si>
    <t>SR-29</t>
  </si>
  <si>
    <t>.</t>
  </si>
  <si>
    <t>DR-1</t>
  </si>
  <si>
    <t>DR-4</t>
  </si>
  <si>
    <t>DR-7</t>
  </si>
  <si>
    <t>DR-8</t>
  </si>
  <si>
    <t>DR-3u</t>
  </si>
  <si>
    <t>DR-4u</t>
  </si>
  <si>
    <t>DR-1a</t>
  </si>
  <si>
    <t>DR-1b</t>
  </si>
  <si>
    <t>DR-1c</t>
  </si>
  <si>
    <t>DR-1d</t>
  </si>
  <si>
    <t>DR-1e</t>
  </si>
  <si>
    <r>
      <t>DR-1</t>
    </r>
    <r>
      <rPr>
        <b/>
        <sz val="8"/>
        <rFont val="Arial"/>
        <family val="2"/>
      </rPr>
      <t>bly</t>
    </r>
  </si>
  <si>
    <r>
      <t>DR-1</t>
    </r>
    <r>
      <rPr>
        <b/>
        <sz val="8"/>
        <rFont val="Arial"/>
        <family val="2"/>
      </rPr>
      <t>oats</t>
    </r>
  </si>
  <si>
    <r>
      <t>DR-1</t>
    </r>
    <r>
      <rPr>
        <b/>
        <sz val="8"/>
        <rFont val="Arial"/>
        <family val="2"/>
      </rPr>
      <t>wht</t>
    </r>
  </si>
  <si>
    <r>
      <t>DR-1</t>
    </r>
    <r>
      <rPr>
        <b/>
        <sz val="8"/>
        <rFont val="Arial"/>
        <family val="2"/>
      </rPr>
      <t>mix</t>
    </r>
  </si>
  <si>
    <t>DR-2a</t>
  </si>
  <si>
    <t>DR-2b</t>
  </si>
  <si>
    <t>DR-2c</t>
  </si>
  <si>
    <t>DR-2d</t>
  </si>
  <si>
    <t>DR-2e</t>
  </si>
  <si>
    <r>
      <t>DR-2</t>
    </r>
    <r>
      <rPr>
        <b/>
        <sz val="9"/>
        <rFont val="Arial"/>
        <family val="2"/>
      </rPr>
      <t>oats</t>
    </r>
  </si>
  <si>
    <t>DR-3a</t>
  </si>
  <si>
    <t>DR-3b</t>
  </si>
  <si>
    <t>DR-3c</t>
  </si>
  <si>
    <t>DR-3d</t>
  </si>
  <si>
    <t>DR-3e</t>
  </si>
  <si>
    <t>DR-4WB</t>
  </si>
  <si>
    <t>DR-4e</t>
  </si>
  <si>
    <r>
      <t>DR-4</t>
    </r>
    <r>
      <rPr>
        <b/>
        <sz val="8"/>
        <rFont val="Arial"/>
        <family val="2"/>
      </rPr>
      <t>sfm</t>
    </r>
  </si>
  <si>
    <r>
      <t>DR-4</t>
    </r>
    <r>
      <rPr>
        <b/>
        <sz val="8"/>
        <rFont val="Arial"/>
        <family val="2"/>
      </rPr>
      <t>sfs</t>
    </r>
  </si>
  <si>
    <t>DR-9b</t>
  </si>
  <si>
    <r>
      <t>DR-9</t>
    </r>
    <r>
      <rPr>
        <b/>
        <sz val="8"/>
        <rFont val="Arial"/>
        <family val="2"/>
      </rPr>
      <t>bly</t>
    </r>
  </si>
  <si>
    <r>
      <t>DR-9</t>
    </r>
    <r>
      <rPr>
        <b/>
        <sz val="8"/>
        <rFont val="Arial"/>
        <family val="2"/>
      </rPr>
      <t>oats</t>
    </r>
  </si>
  <si>
    <r>
      <t>DR-9</t>
    </r>
    <r>
      <rPr>
        <b/>
        <sz val="8"/>
        <rFont val="Arial"/>
        <family val="2"/>
      </rPr>
      <t>wht</t>
    </r>
  </si>
  <si>
    <t>DR-5a</t>
  </si>
  <si>
    <t>DR-5b</t>
  </si>
  <si>
    <t>DR-5c</t>
  </si>
  <si>
    <t>DR-5d</t>
  </si>
  <si>
    <t>DR-5e</t>
  </si>
  <si>
    <r>
      <t>DR-5</t>
    </r>
    <r>
      <rPr>
        <b/>
        <sz val="8"/>
        <rFont val="Arial"/>
        <family val="2"/>
      </rPr>
      <t>bly</t>
    </r>
  </si>
  <si>
    <r>
      <t>DR-5</t>
    </r>
    <r>
      <rPr>
        <b/>
        <sz val="8"/>
        <rFont val="Arial"/>
        <family val="2"/>
      </rPr>
      <t>wht</t>
    </r>
  </si>
  <si>
    <r>
      <t>DR-5</t>
    </r>
    <r>
      <rPr>
        <b/>
        <sz val="8"/>
        <rFont val="Arial"/>
        <family val="2"/>
      </rPr>
      <t>mix</t>
    </r>
  </si>
  <si>
    <r>
      <t>DR-5</t>
    </r>
    <r>
      <rPr>
        <b/>
        <sz val="8"/>
        <rFont val="Arial"/>
        <family val="2"/>
      </rPr>
      <t>oats</t>
    </r>
  </si>
  <si>
    <t>DR-6a</t>
  </si>
  <si>
    <t>DR-6b</t>
  </si>
  <si>
    <t>DR-6c</t>
  </si>
  <si>
    <t>DR-6d</t>
  </si>
  <si>
    <t>DR-6e</t>
  </si>
  <si>
    <r>
      <t>DR-6</t>
    </r>
    <r>
      <rPr>
        <b/>
        <sz val="8"/>
        <rFont val="Arial"/>
        <family val="2"/>
      </rPr>
      <t>bly</t>
    </r>
  </si>
  <si>
    <r>
      <t>DR-6</t>
    </r>
    <r>
      <rPr>
        <b/>
        <sz val="8"/>
        <rFont val="Arial"/>
        <family val="2"/>
      </rPr>
      <t>oats</t>
    </r>
  </si>
  <si>
    <r>
      <t>DR-6</t>
    </r>
    <r>
      <rPr>
        <b/>
        <sz val="8"/>
        <rFont val="Arial"/>
        <family val="2"/>
      </rPr>
      <t>wht</t>
    </r>
  </si>
  <si>
    <r>
      <t>DR-6</t>
    </r>
    <r>
      <rPr>
        <b/>
        <sz val="8"/>
        <rFont val="Arial"/>
        <family val="2"/>
      </rPr>
      <t>mix</t>
    </r>
  </si>
  <si>
    <t>DR-7a</t>
  </si>
  <si>
    <t>DR-7b</t>
  </si>
  <si>
    <t>DR-7c</t>
  </si>
  <si>
    <t>DR-7d</t>
  </si>
  <si>
    <t>DR-7e</t>
  </si>
  <si>
    <r>
      <t>DR-7</t>
    </r>
    <r>
      <rPr>
        <b/>
        <sz val="8"/>
        <rFont val="Arial"/>
        <family val="2"/>
      </rPr>
      <t>bly</t>
    </r>
  </si>
  <si>
    <r>
      <t>DR-7</t>
    </r>
    <r>
      <rPr>
        <b/>
        <sz val="8"/>
        <rFont val="Arial"/>
        <family val="2"/>
      </rPr>
      <t>oat</t>
    </r>
  </si>
  <si>
    <r>
      <t>DR-7</t>
    </r>
    <r>
      <rPr>
        <b/>
        <sz val="8"/>
        <rFont val="Arial"/>
        <family val="2"/>
      </rPr>
      <t>wht</t>
    </r>
  </si>
  <si>
    <r>
      <t>DR-7</t>
    </r>
    <r>
      <rPr>
        <b/>
        <sz val="8"/>
        <rFont val="Arial"/>
        <family val="2"/>
      </rPr>
      <t>mix</t>
    </r>
  </si>
  <si>
    <t>DR-8e</t>
  </si>
  <si>
    <r>
      <t>DR-8</t>
    </r>
    <r>
      <rPr>
        <b/>
        <sz val="8"/>
        <rFont val="Arial"/>
        <family val="2"/>
      </rPr>
      <t>bly</t>
    </r>
  </si>
  <si>
    <r>
      <t>DR-8</t>
    </r>
    <r>
      <rPr>
        <b/>
        <sz val="8"/>
        <rFont val="Arial"/>
        <family val="2"/>
      </rPr>
      <t>oats</t>
    </r>
  </si>
  <si>
    <r>
      <t>DR-8</t>
    </r>
    <r>
      <rPr>
        <b/>
        <sz val="8"/>
        <rFont val="Arial"/>
        <family val="2"/>
      </rPr>
      <t>wht</t>
    </r>
  </si>
  <si>
    <r>
      <t>DR-8</t>
    </r>
    <r>
      <rPr>
        <b/>
        <sz val="8"/>
        <rFont val="Arial"/>
        <family val="2"/>
      </rPr>
      <t>mix</t>
    </r>
  </si>
  <si>
    <t>DR-10a</t>
  </si>
  <si>
    <t>DR-13a</t>
  </si>
  <si>
    <t>DR-14a</t>
  </si>
  <si>
    <t>DR-16a</t>
  </si>
  <si>
    <t>DR-17a</t>
  </si>
  <si>
    <t>DR-14ax</t>
  </si>
  <si>
    <t>DR-10b</t>
  </si>
  <si>
    <t>DR-10cu</t>
  </si>
  <si>
    <t>DR-10du</t>
  </si>
  <si>
    <t>DR-10eu</t>
  </si>
  <si>
    <t>DR-11bu</t>
  </si>
  <si>
    <t>DR-11cu</t>
  </si>
  <si>
    <t>DR-11du</t>
  </si>
  <si>
    <t>DR-11eu</t>
  </si>
  <si>
    <t>DR-4cu</t>
  </si>
  <si>
    <t>DR-4du</t>
  </si>
  <si>
    <t>DR-9cu</t>
  </si>
  <si>
    <t>DR-9du</t>
  </si>
  <si>
    <t>DR-9eu</t>
  </si>
  <si>
    <t>DR-13b</t>
  </si>
  <si>
    <t>DR-13e</t>
  </si>
  <si>
    <t>DR-12bu</t>
  </si>
  <si>
    <t>DR-12cu</t>
  </si>
  <si>
    <t>DR-12du</t>
  </si>
  <si>
    <t>DR-12eu</t>
  </si>
  <si>
    <t>DR-13cu</t>
  </si>
  <si>
    <t>DR-13du</t>
  </si>
  <si>
    <t>DR-14b</t>
  </si>
  <si>
    <t>DR-14c</t>
  </si>
  <si>
    <t>DR-14d</t>
  </si>
  <si>
    <t>DR-14e</t>
  </si>
  <si>
    <t>DR-15e</t>
  </si>
  <si>
    <t>DR-16b</t>
  </si>
  <si>
    <t>DR-16c</t>
  </si>
  <si>
    <t>DR-16d</t>
  </si>
  <si>
    <t>DR-16e</t>
  </si>
  <si>
    <t>DR-17b</t>
  </si>
  <si>
    <t>DR-17e</t>
  </si>
  <si>
    <t>DR-17cu</t>
  </si>
  <si>
    <t>DR-17du</t>
  </si>
  <si>
    <t>DR-18bu</t>
  </si>
  <si>
    <r>
      <t>DR-18</t>
    </r>
    <r>
      <rPr>
        <b/>
        <sz val="8"/>
        <rFont val="Arial"/>
        <family val="2"/>
      </rPr>
      <t>oats</t>
    </r>
  </si>
  <si>
    <r>
      <t>DR-18</t>
    </r>
    <r>
      <rPr>
        <b/>
        <sz val="8"/>
        <rFont val="Arial"/>
        <family val="2"/>
      </rPr>
      <t>mix</t>
    </r>
  </si>
  <si>
    <t>DR-19b</t>
  </si>
  <si>
    <r>
      <t>DR-19</t>
    </r>
    <r>
      <rPr>
        <b/>
        <sz val="8"/>
        <rFont val="Arial"/>
        <family val="2"/>
      </rPr>
      <t>bly</t>
    </r>
  </si>
  <si>
    <r>
      <t>DR-19</t>
    </r>
    <r>
      <rPr>
        <b/>
        <sz val="8"/>
        <rFont val="Arial"/>
        <family val="2"/>
      </rPr>
      <t>oats</t>
    </r>
  </si>
  <si>
    <r>
      <t>DR19</t>
    </r>
    <r>
      <rPr>
        <b/>
        <sz val="8"/>
        <rFont val="Arial"/>
        <family val="2"/>
      </rPr>
      <t>wht</t>
    </r>
  </si>
  <si>
    <r>
      <t>DR-19</t>
    </r>
    <r>
      <rPr>
        <b/>
        <sz val="8"/>
        <rFont val="Arial"/>
        <family val="2"/>
      </rPr>
      <t>mix</t>
    </r>
  </si>
  <si>
    <t>DR-20e</t>
  </si>
  <si>
    <t>DR-21e</t>
  </si>
  <si>
    <t>DR-22b</t>
  </si>
  <si>
    <t>DR-23</t>
  </si>
  <si>
    <t>DR-24</t>
  </si>
  <si>
    <t>DR-25</t>
  </si>
  <si>
    <t>DR-26</t>
  </si>
  <si>
    <t>DR-27</t>
  </si>
  <si>
    <t>DR-28</t>
  </si>
  <si>
    <t>DR-29</t>
  </si>
  <si>
    <t>DR-31b</t>
  </si>
  <si>
    <t>DR-32bu</t>
  </si>
  <si>
    <t>DR-33bu</t>
  </si>
  <si>
    <t>DR-34b</t>
  </si>
  <si>
    <t>DR-35b</t>
  </si>
  <si>
    <t>DR-36</t>
  </si>
  <si>
    <t>DR-36b</t>
  </si>
  <si>
    <t>DR37</t>
  </si>
  <si>
    <t>DR-37bu</t>
  </si>
  <si>
    <t>DR-38bu</t>
  </si>
  <si>
    <t>DR-39</t>
  </si>
  <si>
    <t>DR-39b</t>
  </si>
  <si>
    <t>DR-40</t>
  </si>
  <si>
    <t>DR-40b</t>
  </si>
  <si>
    <t>DR-40a</t>
  </si>
  <si>
    <t>DR-40c</t>
  </si>
  <si>
    <t>DR-40d</t>
  </si>
  <si>
    <t>DR-41a</t>
  </si>
  <si>
    <t>DR-41b</t>
  </si>
  <si>
    <t>DR-41c</t>
  </si>
  <si>
    <t>DR-41d</t>
  </si>
  <si>
    <t>DR-41e</t>
  </si>
  <si>
    <r>
      <t>DR-11</t>
    </r>
    <r>
      <rPr>
        <b/>
        <sz val="8"/>
        <rFont val="Arial"/>
        <family val="2"/>
      </rPr>
      <t>sfm</t>
    </r>
  </si>
  <si>
    <r>
      <t>DR-11</t>
    </r>
    <r>
      <rPr>
        <b/>
        <sz val="8"/>
        <rFont val="Arial"/>
        <family val="2"/>
      </rPr>
      <t>sfs</t>
    </r>
  </si>
  <si>
    <r>
      <t>DR-12</t>
    </r>
    <r>
      <rPr>
        <b/>
        <sz val="8"/>
        <rFont val="Arial"/>
        <family val="2"/>
      </rPr>
      <t>sfm</t>
    </r>
  </si>
  <si>
    <r>
      <t>DR-12</t>
    </r>
    <r>
      <rPr>
        <b/>
        <sz val="8"/>
        <rFont val="Arial"/>
        <family val="2"/>
      </rPr>
      <t>SFS</t>
    </r>
  </si>
  <si>
    <r>
      <t>DR-3</t>
    </r>
    <r>
      <rPr>
        <b/>
        <sz val="8"/>
        <rFont val="Arial"/>
        <family val="2"/>
      </rPr>
      <t>bly</t>
    </r>
  </si>
  <si>
    <r>
      <t>DR-2</t>
    </r>
    <r>
      <rPr>
        <b/>
        <sz val="8"/>
        <rFont val="Arial"/>
        <family val="2"/>
      </rPr>
      <t>bly</t>
    </r>
  </si>
  <si>
    <r>
      <t>DR-2</t>
    </r>
    <r>
      <rPr>
        <b/>
        <sz val="8"/>
        <rFont val="Arial"/>
        <family val="2"/>
      </rPr>
      <t>wht</t>
    </r>
  </si>
  <si>
    <r>
      <t>DR-2</t>
    </r>
    <r>
      <rPr>
        <b/>
        <sz val="8"/>
        <rFont val="Arial"/>
        <family val="2"/>
      </rPr>
      <t>mix</t>
    </r>
  </si>
  <si>
    <r>
      <t>DR-3</t>
    </r>
    <r>
      <rPr>
        <b/>
        <sz val="8"/>
        <rFont val="Arial"/>
        <family val="2"/>
      </rPr>
      <t>oats</t>
    </r>
  </si>
  <si>
    <r>
      <t>DR-3</t>
    </r>
    <r>
      <rPr>
        <b/>
        <sz val="8"/>
        <rFont val="Arial"/>
        <family val="2"/>
      </rPr>
      <t>wht</t>
    </r>
  </si>
  <si>
    <t>Ингредиенты фуража</t>
  </si>
  <si>
    <t>Евро/кг</t>
  </si>
  <si>
    <t>Новая цена</t>
  </si>
  <si>
    <t>Кукурузный силос, неспелый</t>
  </si>
  <si>
    <t>Кукурузный силос, ср. спел.</t>
  </si>
  <si>
    <t>Кукурузный силос, спелый</t>
  </si>
  <si>
    <t>Ячменный силос, спелый</t>
  </si>
  <si>
    <t>Сено овса, спелого</t>
  </si>
  <si>
    <t>Силос овса, спелого</t>
  </si>
  <si>
    <t>Силос сорго (зерно)</t>
  </si>
  <si>
    <t>Силос тритикале, спелого</t>
  </si>
  <si>
    <t>Сено пшеницы, спелой</t>
  </si>
  <si>
    <t>Силос пшеницы, ранней</t>
  </si>
  <si>
    <t>Солома пшеницы</t>
  </si>
  <si>
    <t>Свинорой, прибреж. ранний</t>
  </si>
  <si>
    <t>Сено сорго (суданка)</t>
  </si>
  <si>
    <t>Силос сорго (суданка)</t>
  </si>
  <si>
    <t>Силос сои</t>
  </si>
  <si>
    <t>Пшеничные высевки</t>
  </si>
  <si>
    <t>Кукурузное зерно, молотое</t>
  </si>
  <si>
    <t>Соевый жмых, 44% химически</t>
  </si>
  <si>
    <t>Соевый жмых, 48% хим.</t>
  </si>
  <si>
    <t>Соевый жмых, экспеллер</t>
  </si>
  <si>
    <t>Соевый жмых, выс. темп.</t>
  </si>
  <si>
    <t>Соевые бобы, сырые, целые</t>
  </si>
  <si>
    <t>Мочевина</t>
  </si>
  <si>
    <t>Семена подсолнуха</t>
  </si>
  <si>
    <t>Жмых подсолнуха, со скорл.</t>
  </si>
  <si>
    <t>Стоимость</t>
  </si>
  <si>
    <t>Ингредиента</t>
  </si>
  <si>
    <t>Ингредиенты и формулы</t>
  </si>
  <si>
    <t>Составлено для литр молока/корову/день</t>
  </si>
  <si>
    <t>Молочная базовая смесь Чейпина</t>
  </si>
  <si>
    <t>Молочный премикс Чейпина</t>
  </si>
  <si>
    <t>Известняк</t>
  </si>
  <si>
    <t>Соль</t>
  </si>
  <si>
    <t>Потребление сухого вещества, кг</t>
  </si>
  <si>
    <t>Черные</t>
  </si>
  <si>
    <t>цифры</t>
  </si>
  <si>
    <t>данные</t>
  </si>
  <si>
    <t>констант</t>
  </si>
  <si>
    <t xml:space="preserve">Синие </t>
  </si>
  <si>
    <t>варианты.</t>
  </si>
  <si>
    <t>Можно</t>
  </si>
  <si>
    <t>Изменять!</t>
  </si>
  <si>
    <t xml:space="preserve">Не </t>
  </si>
  <si>
    <t>меняйте</t>
  </si>
  <si>
    <t>ничего</t>
  </si>
  <si>
    <t>красного!</t>
  </si>
  <si>
    <t>Сырой протеин, %</t>
  </si>
  <si>
    <t>Евро/литр молока//прибыль с мол.</t>
  </si>
  <si>
    <t>Цена кормов, евро</t>
  </si>
  <si>
    <t>Прибыль сверх расходов на корма</t>
  </si>
  <si>
    <t>Прайсы для Диалоговой Программы Планирования Прибыли с Производства Молока Роя Чейпина</t>
  </si>
  <si>
    <t>Кг</t>
  </si>
  <si>
    <t>Косово</t>
  </si>
  <si>
    <r>
      <t>Программа Планирования Прибыли с Молока.</t>
    </r>
    <r>
      <rPr>
        <b/>
        <sz val="9"/>
        <rFont val="Arial"/>
        <family val="2"/>
      </rPr>
      <t xml:space="preserve"> </t>
    </r>
    <r>
      <rPr>
        <b/>
        <i/>
        <sz val="9"/>
        <color indexed="14"/>
        <rFont val="Arial"/>
        <family val="2"/>
      </rPr>
      <t>Диалоговая программа</t>
    </r>
    <r>
      <rPr>
        <b/>
        <sz val="9"/>
        <rFont val="Arial"/>
        <family val="2"/>
      </rPr>
      <t xml:space="preserve"> выбора самого прибыльного рациона и прогноза прибыли сверх расходов на корма.</t>
    </r>
  </si>
  <si>
    <r>
      <t xml:space="preserve">Программа Планирования Прибыли с Молока. </t>
    </r>
    <r>
      <rPr>
        <b/>
        <i/>
        <sz val="9"/>
        <color indexed="14"/>
        <rFont val="Arial"/>
        <family val="2"/>
      </rPr>
      <t>Диалоговая программа</t>
    </r>
    <r>
      <rPr>
        <b/>
        <i/>
        <sz val="9"/>
        <color indexed="12"/>
        <rFont val="Arial"/>
        <family val="2"/>
      </rPr>
      <t xml:space="preserve"> </t>
    </r>
    <r>
      <rPr>
        <b/>
        <sz val="9"/>
        <rFont val="Arial"/>
        <family val="2"/>
      </rPr>
      <t>выбора самого прибыльного рациона и прогноза прибыли сверх расходов на корма.</t>
    </r>
  </si>
  <si>
    <r>
      <t xml:space="preserve">Программа Планирования Прибыли с Молока. </t>
    </r>
    <r>
      <rPr>
        <b/>
        <i/>
        <sz val="9"/>
        <color indexed="14"/>
        <rFont val="Arial"/>
        <family val="2"/>
      </rPr>
      <t>Диалоговая программа</t>
    </r>
    <r>
      <rPr>
        <b/>
        <sz val="9"/>
        <rFont val="Arial"/>
        <family val="2"/>
      </rPr>
      <t xml:space="preserve"> выбора самого прибыльного рациона и прогноза прибыли сверх расходов на корма.</t>
    </r>
  </si>
  <si>
    <r>
      <t xml:space="preserve">Программа Планирования Прибыли с Молока. </t>
    </r>
    <r>
      <rPr>
        <b/>
        <i/>
        <sz val="9"/>
        <color indexed="14"/>
        <rFont val="Arial"/>
        <family val="2"/>
      </rPr>
      <t xml:space="preserve">Диалоговая программа </t>
    </r>
    <r>
      <rPr>
        <b/>
        <sz val="9"/>
        <rFont val="Arial"/>
        <family val="2"/>
      </rPr>
      <t>выбора самого прибыльного рациона и прогноза прибыли сверх расходов на корма.</t>
    </r>
  </si>
  <si>
    <r>
      <t>Программа Планирования Прибыли с Молока.</t>
    </r>
    <r>
      <rPr>
        <b/>
        <sz val="9"/>
        <rFont val="Arial"/>
        <family val="2"/>
      </rPr>
      <t xml:space="preserve"> </t>
    </r>
    <r>
      <rPr>
        <b/>
        <i/>
        <sz val="9"/>
        <color indexed="14"/>
        <rFont val="Arial"/>
        <family val="2"/>
      </rPr>
      <t xml:space="preserve">Диалоговая программа </t>
    </r>
    <r>
      <rPr>
        <b/>
        <sz val="9"/>
        <rFont val="Arial"/>
        <family val="2"/>
      </rPr>
      <t>выбора самого прибыльного рациона и прогноза прибыли сверх расходов на корма.</t>
    </r>
  </si>
  <si>
    <r>
      <t>Образец рациона №:</t>
    </r>
    <r>
      <rPr>
        <b/>
        <sz val="14"/>
        <rFont val="Arial"/>
        <family val="2"/>
      </rPr>
      <t xml:space="preserve"> </t>
    </r>
  </si>
  <si>
    <t>Образец рациона №:</t>
  </si>
  <si>
    <t>Краткое название рациона =</t>
  </si>
  <si>
    <t>Моно-кальций фосфат</t>
  </si>
  <si>
    <t>Питательный состав</t>
  </si>
  <si>
    <t>ЧЭЛактации поддерж. кг молока</t>
  </si>
  <si>
    <t>ПМ **Поддерживает кг молока</t>
  </si>
  <si>
    <t>РРП баланс, г</t>
  </si>
  <si>
    <t>НРП баланс, г</t>
  </si>
  <si>
    <t>% РРП всего рациона (сух. вещество)</t>
  </si>
  <si>
    <t>% НРП всего рациона (сух. вещество)</t>
  </si>
  <si>
    <t>Баланс кальция, г</t>
  </si>
  <si>
    <t>Баланс фосфора, г</t>
  </si>
  <si>
    <t>КРК, % (минимум 17-21)</t>
  </si>
  <si>
    <t>НКУ, % (максимум 36-44)</t>
  </si>
  <si>
    <t>НРК, % (минимум 25-33)</t>
  </si>
  <si>
    <t xml:space="preserve">данные </t>
  </si>
  <si>
    <t>Синие</t>
  </si>
  <si>
    <t>варианты</t>
  </si>
  <si>
    <t>можно</t>
  </si>
  <si>
    <t>изменять!</t>
  </si>
  <si>
    <t>Не</t>
  </si>
  <si>
    <t>Прибыль!</t>
  </si>
  <si>
    <t>Предыдущее обновление:</t>
  </si>
  <si>
    <t>Да/Нет</t>
  </si>
  <si>
    <t>Пастбищная трава, превосх.</t>
  </si>
  <si>
    <t>Пастбищ. бобовые, превосх.</t>
  </si>
  <si>
    <t>Сено бобовых, незрелое</t>
  </si>
  <si>
    <t>Сено бобовых, средн. зрел.</t>
  </si>
  <si>
    <t>Сено бобовых, зрелое</t>
  </si>
  <si>
    <t>Силос однолетней ржи</t>
  </si>
  <si>
    <t>Свинорой, тифтон, 3-4 нед.</t>
  </si>
  <si>
    <t>Таблица цен напечатана:</t>
  </si>
  <si>
    <t>Ингредиенты энергии</t>
  </si>
  <si>
    <t>Зерно ячменя, прессованное</t>
  </si>
  <si>
    <t>Зерно овса, прессованное</t>
  </si>
  <si>
    <t>Зерно пшеницы, пресс.</t>
  </si>
  <si>
    <t>Солод - Хмель, пивовар. зерна</t>
  </si>
  <si>
    <t>Молочные производители Косово</t>
  </si>
  <si>
    <t>Новые цены:</t>
  </si>
  <si>
    <t>Протеиновые ингредиенты</t>
  </si>
  <si>
    <t>Демонстрации качества фуража - рационы и пит. вещества для молочных рационов в Косово</t>
  </si>
  <si>
    <t>Пастб. Трава</t>
  </si>
  <si>
    <t>Тр. сено, незр.</t>
  </si>
  <si>
    <t>Тр. сено, ср.зр.</t>
  </si>
  <si>
    <t>ПСРК</t>
  </si>
  <si>
    <t>ПСРК, молоко продается по €/литр:</t>
  </si>
  <si>
    <t>**ПМ = Протеин Метаболизма. РРП = Растворимый в Рубце Протеин. НРП = Нерастворимый в Рубце Протеин. НРК = Нейтрально Растворимая Клетчатка. КРК = Кислотно Растворимая Клетчатка. НКУ = Не-клетчаточные Углеводы.</t>
  </si>
  <si>
    <t>Питательные потребности молочного скота, Американский Национальный Совет Исследований, 7-ое издание переработанное, 2001, таблицы и компьютерный диск для составления рационов.</t>
  </si>
  <si>
    <t>числа</t>
  </si>
  <si>
    <t>менять!</t>
  </si>
  <si>
    <t>менятйте</t>
  </si>
  <si>
    <r>
      <t>E-mail:  &lt;roychapin@onlinemac.com&gt;</t>
    </r>
    <r>
      <rPr>
        <b/>
        <sz val="8"/>
        <rFont val="Arial"/>
        <family val="2"/>
      </rPr>
      <t xml:space="preserve">, 11145 Chapin Lane, Amity, Oregon 97101 USA, Телефон:  1-503-835-7317.  Факс:  1-503-835-3333. </t>
    </r>
  </si>
  <si>
    <r>
      <t>E-mail:  &lt;roychapin@onlinemac.com&gt;</t>
    </r>
    <r>
      <rPr>
        <b/>
        <sz val="8"/>
        <rFont val="Arial"/>
        <family val="2"/>
      </rPr>
      <t xml:space="preserve">, 11145 Chapin Lane, Amity, Oregon 97101 USA, Телефон:  1-503-835-7317. Факс:  1-503-835-3333. </t>
    </r>
  </si>
  <si>
    <t>Тр. сено, зр.</t>
  </si>
  <si>
    <t>паст. бобовые</t>
  </si>
  <si>
    <t>С. бобов., незр.</t>
  </si>
  <si>
    <t>С. боб., ср.зр.</t>
  </si>
  <si>
    <t>С. бобов., зр.</t>
  </si>
  <si>
    <t>Тр.с. с.зр.-моч.</t>
  </si>
  <si>
    <t>Тр.с.зр.-моч.</t>
  </si>
  <si>
    <t>Паст.трава</t>
  </si>
  <si>
    <t>П.тр.-44% с.ж.</t>
  </si>
  <si>
    <t>П.тр.-48%с.ж.</t>
  </si>
  <si>
    <t>П.тр.с.ж.экс.</t>
  </si>
  <si>
    <t>Незрелый</t>
  </si>
  <si>
    <t>44% соев.ж.</t>
  </si>
  <si>
    <t>48% соев.ж.</t>
  </si>
  <si>
    <t>соев.ж.экс.</t>
  </si>
  <si>
    <t>Ц.соев.бобы</t>
  </si>
  <si>
    <t>Тр.сено, с.зр.</t>
  </si>
  <si>
    <t>Тр.се.с.зр.-44%</t>
  </si>
  <si>
    <t>Тр.се.с.зр.-48%</t>
  </si>
  <si>
    <t>Тр.с.с.зр.со.ж.экс.</t>
  </si>
  <si>
    <t>Тр.се.с.зр.-моч.</t>
  </si>
  <si>
    <t>Зр.тр.сено</t>
  </si>
  <si>
    <t>Зр.тр.с.-выс.</t>
  </si>
  <si>
    <t>Зр.тр.с.-44%</t>
  </si>
  <si>
    <t>Зр.тр.с.-48%</t>
  </si>
  <si>
    <t>Зр.тр.с.-со.ж.экс.</t>
  </si>
  <si>
    <t>Зр.тр.с.-моч.</t>
  </si>
  <si>
    <t>Зр.тр.с.+ж.подс.</t>
  </si>
  <si>
    <t>Зр.тр.се.-выс.</t>
  </si>
  <si>
    <t>Зр.тр.с.-экс.</t>
  </si>
  <si>
    <t>Паст.бобовых</t>
  </si>
  <si>
    <t>П.б.-44%соев.ж.</t>
  </si>
  <si>
    <t>П.б.-48%со.ж.</t>
  </si>
  <si>
    <t>П.б.-со.ж.экс.</t>
  </si>
  <si>
    <t>П.б.-овес-48</t>
  </si>
  <si>
    <t>П.б.-пшен.-48</t>
  </si>
  <si>
    <t>незр.сен.боб.</t>
  </si>
  <si>
    <t>нез.сн.боб.-44%</t>
  </si>
  <si>
    <t>нез.сн.боб.-48%</t>
  </si>
  <si>
    <t>нез.се.боб.экс.</t>
  </si>
  <si>
    <t>ср.зр.сен.боб.</t>
  </si>
  <si>
    <t>ср.зр.с.б.-44%</t>
  </si>
  <si>
    <t>ср.зр.с.б.-48%</t>
  </si>
  <si>
    <t>ср.зр.с.б.экс.</t>
  </si>
  <si>
    <t>зр.сено боб.</t>
  </si>
  <si>
    <t xml:space="preserve">зр.с.боб.-44% </t>
  </si>
  <si>
    <t>зр.с.боб.-48%</t>
  </si>
  <si>
    <t>зр.с.боб.-экс.</t>
  </si>
  <si>
    <t>весь к.сил.-нез.</t>
  </si>
  <si>
    <t>весь к.с.-ср.зр.</t>
  </si>
  <si>
    <t>весь к.с.-зр.</t>
  </si>
  <si>
    <t>20 к.с.-ср.зр.</t>
  </si>
  <si>
    <t>15 к.с.-ср.зр.</t>
  </si>
  <si>
    <t>10 к.с.-ср.зр.</t>
  </si>
  <si>
    <t>5 к.с.-ср.зр.</t>
  </si>
  <si>
    <t>к.с.-без прот.</t>
  </si>
  <si>
    <t>к.с.-44соев.ж.</t>
  </si>
  <si>
    <t>весь к.с.+44</t>
  </si>
  <si>
    <t>весь к.с.+48</t>
  </si>
  <si>
    <t>весь к.с.+экс.</t>
  </si>
  <si>
    <t>20 к.с.+44</t>
  </si>
  <si>
    <t>20 к.с.+48</t>
  </si>
  <si>
    <t>20 к.с.+экс.</t>
  </si>
  <si>
    <t>15 к.с.-44</t>
  </si>
  <si>
    <t>15 к.с.-48</t>
  </si>
  <si>
    <t>15 к.с.-экс.</t>
  </si>
  <si>
    <t>10 к.с.--44</t>
  </si>
  <si>
    <t>10 к.с.-48</t>
  </si>
  <si>
    <t>10 к.с.-экс.</t>
  </si>
  <si>
    <t>5 к.с.-44</t>
  </si>
  <si>
    <t>5 к.с.-48</t>
  </si>
  <si>
    <t>5 к.с.-экс.</t>
  </si>
  <si>
    <t xml:space="preserve"> + ячмень</t>
  </si>
  <si>
    <t xml:space="preserve"> + овес</t>
  </si>
  <si>
    <t xml:space="preserve"> + пшеница</t>
  </si>
  <si>
    <t xml:space="preserve"> + 44% соев.ж.</t>
  </si>
  <si>
    <t xml:space="preserve"> + 48% соев.ж.</t>
  </si>
  <si>
    <t xml:space="preserve"> + соев.ж.экс.</t>
  </si>
  <si>
    <t>сил.овса+48</t>
  </si>
  <si>
    <t>П.тр+соев.ж.в.т.</t>
  </si>
  <si>
    <t>П.тр.-ц.соев.б.</t>
  </si>
  <si>
    <t>П.тр.-яч.-48</t>
  </si>
  <si>
    <t>П.тр.-овес-48</t>
  </si>
  <si>
    <t>П.тр.-пшен.-48</t>
  </si>
  <si>
    <t>пшен.-овес.-яч.</t>
  </si>
  <si>
    <t>с.зр.тр.се-в.т.</t>
  </si>
  <si>
    <t>с.з.тр.с.-ц.со.б.</t>
  </si>
  <si>
    <t>с.зр.тр.-яч.-48</t>
  </si>
  <si>
    <t>с.зр.тр.-овес-48</t>
  </si>
  <si>
    <t>с.з.тр.-пшен.-48</t>
  </si>
  <si>
    <t>з.тр.с.-со.ж.в.т.</t>
  </si>
  <si>
    <t>з.тр.с.-ц.со.б.</t>
  </si>
  <si>
    <t>зр.тр.с.в.темп.</t>
  </si>
  <si>
    <t>з.т.с. ц.со.б.</t>
  </si>
  <si>
    <t>з.т.с.-яч.-48</t>
  </si>
  <si>
    <t>з.т.с.-овес-48</t>
  </si>
  <si>
    <t>з.т.с.пшен.-48</t>
  </si>
  <si>
    <t>п.б.-со.ж.в.т.</t>
  </si>
  <si>
    <t>п.б.-ц.со.б.</t>
  </si>
  <si>
    <t>п.б.-яч.-48</t>
  </si>
  <si>
    <t>нез.се.б.-в.т.</t>
  </si>
  <si>
    <t>нез.се.б.-ц.со.б.</t>
  </si>
  <si>
    <t>нез.се.б.-яч.-48</t>
  </si>
  <si>
    <t>нез.се.б.-овес-48</t>
  </si>
  <si>
    <t>н.с.б.-пшен.-48</t>
  </si>
  <si>
    <t>ср.зр.с.б.-в.т.</t>
  </si>
  <si>
    <t>с.зр.с.б.-ц.со.б.</t>
  </si>
  <si>
    <t>с.зр.б.-яч.-48</t>
  </si>
  <si>
    <t>с.зр.б.-овес-48</t>
  </si>
  <si>
    <t>с.зр.б.-пшен.-48</t>
  </si>
  <si>
    <t>зр.с.-в.темп.</t>
  </si>
  <si>
    <t>зр.с.б.-ц.со.б.</t>
  </si>
  <si>
    <t>зр.с.б.-яч.-48</t>
  </si>
  <si>
    <t>зр.с.б.-овес-48</t>
  </si>
  <si>
    <t>зр.с.б.-пшен.-48</t>
  </si>
  <si>
    <t>весь к.с.+в.т.</t>
  </si>
  <si>
    <t>весь+ц.со.б.</t>
  </si>
  <si>
    <t>весь к.с.+ц.со.б.</t>
  </si>
  <si>
    <t>20 к.с.+в.т.</t>
  </si>
  <si>
    <t>20 +ц.со.б.</t>
  </si>
  <si>
    <t>15 к.с. в.т.</t>
  </si>
  <si>
    <t>15 к.с. ц.со.б.</t>
  </si>
  <si>
    <t>10 к.с. в.т.</t>
  </si>
  <si>
    <t>10 к.с. ц.со.б.</t>
  </si>
  <si>
    <t>5 к.с.-в.т.</t>
  </si>
  <si>
    <t>5 к.с.-ц.со.б.</t>
  </si>
  <si>
    <t>15 к.с.-в.т.</t>
  </si>
  <si>
    <t>15 к.с.-ц.со.б.</t>
  </si>
  <si>
    <t xml:space="preserve"> + соев.ж. в.т.</t>
  </si>
  <si>
    <t xml:space="preserve"> +цел. соев.б.</t>
  </si>
  <si>
    <t>сил.яч. без пр.</t>
  </si>
  <si>
    <t>сил.яч.+48</t>
  </si>
  <si>
    <t>се.овса без пр.</t>
  </si>
  <si>
    <t>се.овса+48</t>
  </si>
  <si>
    <t>сил.овс без пр.</t>
  </si>
  <si>
    <t>сил.тр.сорго</t>
  </si>
  <si>
    <t>сил.тр.сорг+48</t>
  </si>
  <si>
    <t>сил.трит.бз пр.</t>
  </si>
  <si>
    <r>
      <t xml:space="preserve"> </t>
    </r>
    <r>
      <rPr>
        <b/>
        <sz val="7"/>
        <rFont val="Arial"/>
        <family val="2"/>
      </rPr>
      <t>+ 48% соев.ж.</t>
    </r>
  </si>
  <si>
    <t>се. пшен. бз пр.</t>
  </si>
  <si>
    <t>сен.пшен.+48</t>
  </si>
  <si>
    <t>пшен.сил.бз пр.</t>
  </si>
  <si>
    <t>свинор.прибр.</t>
  </si>
  <si>
    <t>свин.пр.+48</t>
  </si>
  <si>
    <t>свин.-тифтон</t>
  </si>
  <si>
    <t>свин.-тифт.+48</t>
  </si>
  <si>
    <t>сено сорго</t>
  </si>
  <si>
    <t>сен.сорго+48</t>
  </si>
  <si>
    <t>силос сорго</t>
  </si>
  <si>
    <t>сил.сорго+48</t>
  </si>
  <si>
    <t>силос сои</t>
  </si>
  <si>
    <t>кукур. силос</t>
  </si>
  <si>
    <t>22 кук.сил.</t>
  </si>
  <si>
    <t>11 кукур.сил.</t>
  </si>
  <si>
    <t>се.б.-ц.со.б.</t>
  </si>
  <si>
    <t>трав.сено</t>
  </si>
  <si>
    <t>все бобовые</t>
  </si>
  <si>
    <t>пастб.трава</t>
  </si>
  <si>
    <t>с.зр.тр.с.-48</t>
  </si>
  <si>
    <t>без высевок</t>
  </si>
  <si>
    <t>* Формулы для 600 кг шведских коров, 2ой период лактации, потребление 4% массы. Созданы: Роем Чейпиным, доктором наук в составлении рационов</t>
  </si>
  <si>
    <r>
      <t>Пастбищная трава -</t>
    </r>
    <r>
      <rPr>
        <i/>
        <sz val="10"/>
        <color indexed="10"/>
        <rFont val="Arial"/>
        <family val="2"/>
      </rPr>
      <t xml:space="preserve"> великолепная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комбинации и питательные параметры с протеиновыми добавками </t>
    </r>
  </si>
  <si>
    <r>
      <t xml:space="preserve">Незрелое травяное сено </t>
    </r>
    <r>
      <rPr>
        <b/>
        <sz val="10"/>
        <rFont val="Arial"/>
        <family val="2"/>
      </rPr>
      <t xml:space="preserve">- комбинации и питательный параметры с добавками соевого жмыха </t>
    </r>
  </si>
  <si>
    <r>
      <t xml:space="preserve">Травяное сено средней зрелости - </t>
    </r>
    <r>
      <rPr>
        <b/>
        <sz val="10"/>
        <rFont val="Arial"/>
        <family val="2"/>
      </rPr>
      <t>комбинации и питательные параметры с добавками соевого жмыха</t>
    </r>
  </si>
  <si>
    <r>
      <t>Зрелое травяное сено</t>
    </r>
    <r>
      <rPr>
        <b/>
        <sz val="10"/>
        <rFont val="Arial"/>
        <family val="2"/>
      </rPr>
      <t xml:space="preserve"> - комбинации и питательные параметры с добавками соевого жмыха</t>
    </r>
  </si>
  <si>
    <r>
      <t xml:space="preserve">Зрелое травяное сено - </t>
    </r>
    <r>
      <rPr>
        <b/>
        <sz val="10"/>
        <rFont val="Arial"/>
        <family val="2"/>
      </rPr>
      <t>комбинации и питательные параметры с добавками соевого жмыха</t>
    </r>
  </si>
  <si>
    <r>
      <t>Пастбище бобовых - превосходное</t>
    </r>
    <r>
      <rPr>
        <b/>
        <sz val="10"/>
        <rFont val="Arial"/>
        <family val="2"/>
      </rPr>
      <t xml:space="preserve"> - комбинации и питательные параметры с добавками соевого жмыха</t>
    </r>
  </si>
  <si>
    <r>
      <t>Незрелое сено бобовых</t>
    </r>
    <r>
      <rPr>
        <b/>
        <sz val="10"/>
        <rFont val="Arial"/>
        <family val="2"/>
      </rPr>
      <t xml:space="preserve"> - комбинации и питательные параметры с добавками соевого жмыха</t>
    </r>
  </si>
  <si>
    <r>
      <t>Сено бобовых средней зрелости</t>
    </r>
    <r>
      <rPr>
        <b/>
        <sz val="10"/>
        <rFont val="Arial"/>
        <family val="2"/>
      </rPr>
      <t xml:space="preserve"> - комбинации и питательные параметры с добавками соевого жмыха</t>
    </r>
  </si>
  <si>
    <r>
      <t>Зрелое сено бобовых</t>
    </r>
    <r>
      <rPr>
        <b/>
        <sz val="10"/>
        <rFont val="Arial"/>
        <family val="2"/>
      </rPr>
      <t xml:space="preserve"> - комбинации и питательные параметры с добавками соевого жмыха</t>
    </r>
  </si>
  <si>
    <r>
      <t>Кукурузный силос №1</t>
    </r>
    <r>
      <rPr>
        <b/>
        <sz val="10"/>
        <rFont val="Arial"/>
        <family val="2"/>
      </rPr>
      <t xml:space="preserve"> - комбинации и питательные параметры молочных рационов в Косово</t>
    </r>
  </si>
  <si>
    <r>
      <t>Кукурузный силос №2</t>
    </r>
    <r>
      <rPr>
        <b/>
        <sz val="10"/>
        <rFont val="Arial"/>
        <family val="2"/>
      </rPr>
      <t xml:space="preserve"> - комбинации и питательные параметры молочных рационов в Косово</t>
    </r>
  </si>
  <si>
    <r>
      <t>Кукурузный силос №3</t>
    </r>
    <r>
      <rPr>
        <b/>
        <sz val="10"/>
        <rFont val="Arial"/>
        <family val="2"/>
      </rPr>
      <t xml:space="preserve"> - комбинации и питательные параметры молочных рационов в Косово</t>
    </r>
  </si>
  <si>
    <r>
      <t>Кукуруный силос №4</t>
    </r>
    <r>
      <rPr>
        <b/>
        <sz val="10"/>
        <rFont val="Arial"/>
        <family val="2"/>
      </rPr>
      <t xml:space="preserve"> - комбинации и питательные параметры молочных рационов в Косово</t>
    </r>
  </si>
  <si>
    <r>
      <t>Кукурузный силос №5</t>
    </r>
    <r>
      <rPr>
        <b/>
        <sz val="10"/>
        <rFont val="Arial"/>
        <family val="2"/>
      </rPr>
      <t xml:space="preserve"> - комбинации и патательные параметры молочных рационов в Косово</t>
    </r>
  </si>
  <si>
    <r>
      <t>Кукурузный силос №6</t>
    </r>
    <r>
      <rPr>
        <b/>
        <sz val="10"/>
        <rFont val="Arial"/>
        <family val="2"/>
      </rPr>
      <t xml:space="preserve"> - комбинации и питательные параметры молочных рационов в Косово</t>
    </r>
  </si>
  <si>
    <r>
      <t>Жмых подсолнуха и семена</t>
    </r>
    <r>
      <rPr>
        <b/>
        <sz val="10"/>
        <rFont val="Arial"/>
        <family val="2"/>
      </rPr>
      <t xml:space="preserve"> - комбинации и питательные параметры с добавками соевого жмыха</t>
    </r>
  </si>
  <si>
    <r>
      <t>Образцовые рационы №1</t>
    </r>
    <r>
      <rPr>
        <b/>
        <sz val="10"/>
        <rFont val="Arial"/>
        <family val="2"/>
      </rPr>
      <t xml:space="preserve"> - комбинации и питательные параметры с добавками соевого жмыха</t>
    </r>
  </si>
  <si>
    <r>
      <t>Образцовые рационы №2</t>
    </r>
    <r>
      <rPr>
        <b/>
        <sz val="10"/>
        <rFont val="Arial"/>
        <family val="2"/>
      </rPr>
      <t xml:space="preserve"> - комбинации и питательные параметры с добавками соевого жмыха</t>
    </r>
  </si>
  <si>
    <r>
      <t xml:space="preserve">Образцовые рационы №3 </t>
    </r>
    <r>
      <rPr>
        <b/>
        <sz val="10"/>
        <rFont val="Arial"/>
        <family val="2"/>
      </rPr>
      <t>- комбинации и питательные параметры с добавками соевого жмыха</t>
    </r>
  </si>
  <si>
    <t>соев.ж. в.темп.</t>
  </si>
  <si>
    <t>незр.тр.с.-яч.-48</t>
  </si>
  <si>
    <t>н.тр.с.-овес-48</t>
  </si>
  <si>
    <t>н.тр.с.-пшен.-48</t>
  </si>
  <si>
    <t>з.тр.с.+с.подс.</t>
  </si>
  <si>
    <t>0 к.с.-тр./б. с.</t>
  </si>
  <si>
    <r>
      <t>Зерна после перегонки спирта - солод</t>
    </r>
    <r>
      <rPr>
        <b/>
        <sz val="9"/>
        <rFont val="Arial"/>
        <family val="2"/>
      </rPr>
      <t xml:space="preserve"> - комбинации и питательные параметры - молочные рационы - Косово</t>
    </r>
  </si>
  <si>
    <t>солод-с.тр./б.</t>
  </si>
  <si>
    <t>солод+ц.со.б.</t>
  </si>
  <si>
    <t>сол.-к.с.-ц.со.б.</t>
  </si>
  <si>
    <t>солод+48%</t>
  </si>
  <si>
    <t>сол.-к.с.-т.б.с.</t>
  </si>
  <si>
    <t>з.ржи сил.бз.п.</t>
  </si>
  <si>
    <t>з.ржи сил.+48</t>
  </si>
  <si>
    <r>
      <t>Фуражи №1 зерновых злаков</t>
    </r>
    <r>
      <rPr>
        <b/>
        <sz val="14"/>
        <rFont val="Arial"/>
        <family val="2"/>
      </rPr>
      <t xml:space="preserve"> - комбинации и питательные параметры</t>
    </r>
  </si>
  <si>
    <r>
      <t xml:space="preserve">Фуражи №2 зерновых злаков </t>
    </r>
    <r>
      <rPr>
        <b/>
        <sz val="14"/>
        <rFont val="Arial"/>
        <family val="2"/>
      </rPr>
      <t>- комбинации и питательные параметры</t>
    </r>
  </si>
  <si>
    <t>пш.солом.без п.</t>
  </si>
  <si>
    <t>пш.сол.+к.с.+48</t>
  </si>
  <si>
    <t>п.сол.+с.т./люц.</t>
  </si>
  <si>
    <r>
      <t>Фураж смешанных трав и бобовых</t>
    </r>
    <r>
      <rPr>
        <b/>
        <sz val="12"/>
        <rFont val="Arial"/>
        <family val="2"/>
      </rPr>
      <t xml:space="preserve"> - комбинации и питательные параметры</t>
    </r>
  </si>
  <si>
    <t>сил. сои+48</t>
  </si>
  <si>
    <r>
      <t>Смесь травяного и бобового сена</t>
    </r>
    <r>
      <rPr>
        <b/>
        <sz val="10"/>
        <rFont val="Arial"/>
        <family val="2"/>
      </rPr>
      <t xml:space="preserve"> - комбинации и питательные параметры с добавками соевого жмыха</t>
    </r>
  </si>
  <si>
    <t>Бобовые/трава</t>
  </si>
  <si>
    <t>Б./тр. сено-44%</t>
  </si>
  <si>
    <t>б./тр. сено-48%</t>
  </si>
  <si>
    <t>б./тр.сено-экс.</t>
  </si>
  <si>
    <t>б./тр.сено-в.т.</t>
  </si>
  <si>
    <t>б.тр.сено-44%</t>
  </si>
  <si>
    <t>б./тр.сено-48%</t>
  </si>
  <si>
    <t>б./тр.с.-ц.сое.б.</t>
  </si>
  <si>
    <t>к.с.-ср.з.-ж.под.</t>
  </si>
  <si>
    <t>к.с.-ср.з.-сем.п.</t>
  </si>
  <si>
    <t>к.с.-зр.-ж.подс.</t>
  </si>
  <si>
    <t>к.с.-зр.-сем.п.</t>
  </si>
  <si>
    <t>зр.тр.с.-выс.</t>
  </si>
  <si>
    <t>зр.тр.с.-48%</t>
  </si>
  <si>
    <t>зр.тр.с.+ж.под.</t>
  </si>
  <si>
    <t>зр.тр.с.+сем.п.</t>
  </si>
  <si>
    <t>солод/к.с./сено</t>
  </si>
  <si>
    <t>солод+сено</t>
  </si>
  <si>
    <t>солод</t>
  </si>
  <si>
    <t>тр./боб. сено</t>
  </si>
  <si>
    <t>тр./б.с.+ц.сое.б.</t>
  </si>
  <si>
    <t>тр./б.-без сое.ж.</t>
  </si>
  <si>
    <t>т.с./под./ц.с.б.</t>
  </si>
  <si>
    <t>тр.с./ж.подс.</t>
  </si>
  <si>
    <t>тр.сено./моч.</t>
  </si>
  <si>
    <t>тр.с.-подс.-44%</t>
  </si>
  <si>
    <t>т.с.-под.-ц.с.б.</t>
  </si>
  <si>
    <t>т.с./сол./ц.с.б.</t>
  </si>
  <si>
    <t>т.с./сол./под.ц.с.б.</t>
  </si>
  <si>
    <t>боб./сол./ц.с.б.</t>
  </si>
  <si>
    <t>боб./ц.с.б.=44</t>
  </si>
  <si>
    <t>с.боб./ц.с.б.</t>
  </si>
  <si>
    <t>зр.тр.с.+48%</t>
  </si>
  <si>
    <t>смесь сена</t>
  </si>
  <si>
    <t>пш.солома+сол.</t>
  </si>
  <si>
    <t>солод+сено+48</t>
  </si>
  <si>
    <t>смесь фуража</t>
  </si>
  <si>
    <t>Травяное сено, незрелое</t>
  </si>
  <si>
    <t>Травяное сено, средн. зрел.</t>
  </si>
  <si>
    <t>Травяное сено, зрелое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</si>
</sst>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\-mmm\-yy;@"/>
    <numFmt numFmtId="181" formatCode="0.000"/>
    <numFmt numFmtId="182" formatCode="0.0"/>
    <numFmt numFmtId="183" formatCode="#,##0.00[$р.-419]"/>
    <numFmt numFmtId="184" formatCode="#,##0.000[$р.-419]"/>
    <numFmt numFmtId="185" formatCode="#,##0.0000[$р.-419]"/>
    <numFmt numFmtId="186" formatCode="0.0000"/>
    <numFmt numFmtId="187" formatCode="0.00000"/>
    <numFmt numFmtId="188" formatCode="[$€-2]\ #,##0.00"/>
    <numFmt numFmtId="189" formatCode="[$€-2]\ #,##0.000"/>
    <numFmt numFmtId="190" formatCode="0.000000"/>
    <numFmt numFmtId="191" formatCode="0.0000000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7.5"/>
      <name val="Arial"/>
      <family val="2"/>
    </font>
    <font>
      <b/>
      <sz val="9.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61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2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7"/>
      <name val="Arial"/>
      <family val="2"/>
    </font>
    <font>
      <b/>
      <sz val="11"/>
      <color indexed="12"/>
      <name val="Arial"/>
      <family val="2"/>
    </font>
    <font>
      <b/>
      <i/>
      <sz val="14"/>
      <color indexed="10"/>
      <name val="Arial"/>
      <family val="2"/>
    </font>
    <font>
      <b/>
      <i/>
      <sz val="11"/>
      <color indexed="20"/>
      <name val="Arial"/>
      <family val="2"/>
    </font>
    <font>
      <b/>
      <sz val="11"/>
      <color indexed="20"/>
      <name val="Arial"/>
      <family val="2"/>
    </font>
    <font>
      <b/>
      <sz val="12"/>
      <color indexed="20"/>
      <name val="Arial"/>
      <family val="2"/>
    </font>
    <font>
      <sz val="10"/>
      <color indexed="20"/>
      <name val="Arial"/>
      <family val="2"/>
    </font>
    <font>
      <b/>
      <sz val="13"/>
      <name val="Arial"/>
      <family val="2"/>
    </font>
    <font>
      <b/>
      <sz val="11"/>
      <color indexed="17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9"/>
      <color indexed="20"/>
      <name val="Arial"/>
      <family val="2"/>
    </font>
    <font>
      <b/>
      <i/>
      <sz val="9"/>
      <color indexed="20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u val="single"/>
      <sz val="8"/>
      <color indexed="20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14"/>
      <name val="Arial"/>
      <family val="2"/>
    </font>
    <font>
      <b/>
      <sz val="7"/>
      <name val="Arial"/>
      <family val="2"/>
    </font>
    <font>
      <b/>
      <sz val="8"/>
      <color indexed="20"/>
      <name val="Arial"/>
      <family val="2"/>
    </font>
    <font>
      <b/>
      <sz val="8"/>
      <color indexed="17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i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thick"/>
    </border>
    <border>
      <left style="medium"/>
      <right style="thick"/>
      <top style="thin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thin"/>
    </border>
    <border>
      <left style="medium"/>
      <right style="thick"/>
      <top style="thin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ck"/>
      <bottom style="thin"/>
    </border>
    <border>
      <left style="thick"/>
      <right style="thick"/>
      <top style="medium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18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2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82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81" fontId="6" fillId="0" borderId="10" xfId="0" applyNumberFormat="1" applyFont="1" applyBorder="1" applyAlignment="1">
      <alignment horizontal="center" vertical="center"/>
    </xf>
    <xf numFmtId="181" fontId="6" fillId="0" borderId="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vertical="center"/>
    </xf>
    <xf numFmtId="181" fontId="0" fillId="0" borderId="0" xfId="0" applyNumberFormat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1" fontId="6" fillId="0" borderId="1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1" fontId="6" fillId="0" borderId="14" xfId="0" applyNumberFormat="1" applyFont="1" applyBorder="1" applyAlignment="1">
      <alignment horizontal="center" vertical="center"/>
    </xf>
    <xf numFmtId="181" fontId="6" fillId="0" borderId="15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5" fontId="17" fillId="0" borderId="0" xfId="0" applyNumberFormat="1" applyFont="1" applyBorder="1" applyAlignment="1">
      <alignment horizontal="center" vertical="center"/>
    </xf>
    <xf numFmtId="15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18" fillId="0" borderId="8" xfId="0" applyFont="1" applyBorder="1" applyAlignment="1">
      <alignment horizontal="left" vertical="center"/>
    </xf>
    <xf numFmtId="4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10" xfId="0" applyFont="1" applyBorder="1" applyAlignment="1">
      <alignment horizontal="left" vertical="center"/>
    </xf>
    <xf numFmtId="39" fontId="19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82" fontId="24" fillId="0" borderId="21" xfId="0" applyNumberFormat="1" applyFont="1" applyBorder="1" applyAlignment="1">
      <alignment horizontal="center" vertical="center"/>
    </xf>
    <xf numFmtId="182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82" fontId="6" fillId="0" borderId="22" xfId="0" applyNumberFormat="1" applyFont="1" applyBorder="1" applyAlignment="1">
      <alignment horizontal="center" vertical="center"/>
    </xf>
    <xf numFmtId="182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39" fontId="26" fillId="0" borderId="8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181" fontId="6" fillId="0" borderId="5" xfId="0" applyNumberFormat="1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31" fillId="0" borderId="0" xfId="0" applyFont="1" applyAlignment="1">
      <alignment vertical="center"/>
    </xf>
    <xf numFmtId="180" fontId="15" fillId="0" borderId="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21" xfId="0" applyFont="1" applyBorder="1" applyAlignment="1">
      <alignment vertical="center"/>
    </xf>
    <xf numFmtId="0" fontId="30" fillId="0" borderId="12" xfId="0" applyFont="1" applyBorder="1" applyAlignment="1">
      <alignment horizontal="center" vertical="center"/>
    </xf>
    <xf numFmtId="0" fontId="13" fillId="0" borderId="26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182" fontId="6" fillId="0" borderId="27" xfId="0" applyNumberFormat="1" applyFont="1" applyBorder="1" applyAlignment="1">
      <alignment horizontal="center" vertical="center"/>
    </xf>
    <xf numFmtId="182" fontId="6" fillId="0" borderId="13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1" fontId="28" fillId="0" borderId="28" xfId="0" applyNumberFormat="1" applyFont="1" applyBorder="1" applyAlignment="1">
      <alignment horizontal="center" vertical="center"/>
    </xf>
    <xf numFmtId="1" fontId="28" fillId="0" borderId="2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81" fontId="6" fillId="0" borderId="23" xfId="0" applyNumberFormat="1" applyFont="1" applyBorder="1" applyAlignment="1">
      <alignment horizontal="center" vertical="center"/>
    </xf>
    <xf numFmtId="181" fontId="6" fillId="0" borderId="30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" fontId="29" fillId="0" borderId="29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84" fontId="6" fillId="0" borderId="13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188" fontId="26" fillId="0" borderId="8" xfId="0" applyNumberFormat="1" applyFont="1" applyBorder="1" applyAlignment="1">
      <alignment horizontal="center" vertical="center"/>
    </xf>
    <xf numFmtId="39" fontId="26" fillId="0" borderId="10" xfId="0" applyNumberFormat="1" applyFont="1" applyBorder="1" applyAlignment="1">
      <alignment horizontal="center" vertical="center"/>
    </xf>
    <xf numFmtId="188" fontId="26" fillId="0" borderId="6" xfId="0" applyNumberFormat="1" applyFont="1" applyBorder="1" applyAlignment="1">
      <alignment vertical="center"/>
    </xf>
    <xf numFmtId="188" fontId="26" fillId="0" borderId="8" xfId="0" applyNumberFormat="1" applyFont="1" applyBorder="1" applyAlignment="1">
      <alignment vertical="center"/>
    </xf>
    <xf numFmtId="188" fontId="26" fillId="0" borderId="6" xfId="0" applyNumberFormat="1" applyFont="1" applyBorder="1" applyAlignment="1">
      <alignment horizontal="center" vertical="center"/>
    </xf>
    <xf numFmtId="188" fontId="26" fillId="0" borderId="10" xfId="0" applyNumberFormat="1" applyFont="1" applyBorder="1" applyAlignment="1">
      <alignment horizontal="center" vertical="center"/>
    </xf>
    <xf numFmtId="182" fontId="6" fillId="0" borderId="26" xfId="0" applyNumberFormat="1" applyFont="1" applyBorder="1" applyAlignment="1">
      <alignment horizontal="center" vertical="center"/>
    </xf>
    <xf numFmtId="182" fontId="6" fillId="0" borderId="9" xfId="0" applyNumberFormat="1" applyFont="1" applyBorder="1" applyAlignment="1">
      <alignment horizontal="center" vertical="center"/>
    </xf>
    <xf numFmtId="181" fontId="6" fillId="0" borderId="9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182" fontId="6" fillId="0" borderId="16" xfId="0" applyNumberFormat="1" applyFont="1" applyBorder="1" applyAlignment="1">
      <alignment horizontal="center" vertical="center"/>
    </xf>
    <xf numFmtId="1" fontId="28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81" fontId="6" fillId="0" borderId="6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6" fillId="0" borderId="23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vertical="center"/>
    </xf>
    <xf numFmtId="1" fontId="28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181" fontId="6" fillId="0" borderId="2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82" fontId="6" fillId="0" borderId="35" xfId="0" applyNumberFormat="1" applyFont="1" applyBorder="1" applyAlignment="1">
      <alignment horizontal="center" vertical="center"/>
    </xf>
    <xf numFmtId="182" fontId="6" fillId="0" borderId="32" xfId="0" applyNumberFormat="1" applyFont="1" applyBorder="1" applyAlignment="1">
      <alignment horizontal="center" vertical="center"/>
    </xf>
    <xf numFmtId="181" fontId="6" fillId="0" borderId="32" xfId="0" applyNumberFormat="1" applyFont="1" applyBorder="1" applyAlignment="1">
      <alignment horizontal="center" vertical="center"/>
    </xf>
    <xf numFmtId="181" fontId="6" fillId="0" borderId="36" xfId="0" applyNumberFormat="1" applyFont="1" applyBorder="1" applyAlignment="1">
      <alignment horizontal="center" vertical="center"/>
    </xf>
    <xf numFmtId="1" fontId="28" fillId="0" borderId="34" xfId="0" applyNumberFormat="1" applyFont="1" applyBorder="1" applyAlignment="1">
      <alignment horizontal="center" vertical="center"/>
    </xf>
    <xf numFmtId="1" fontId="28" fillId="0" borderId="37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81" fontId="6" fillId="0" borderId="35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4" fontId="13" fillId="0" borderId="21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 vertical="center"/>
    </xf>
    <xf numFmtId="4" fontId="13" fillId="0" borderId="20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center" vertical="center"/>
    </xf>
    <xf numFmtId="4" fontId="20" fillId="0" borderId="20" xfId="0" applyNumberFormat="1" applyFont="1" applyBorder="1" applyAlignment="1">
      <alignment horizontal="center" vertical="center"/>
    </xf>
    <xf numFmtId="4" fontId="13" fillId="0" borderId="38" xfId="0" applyNumberFormat="1" applyFont="1" applyBorder="1" applyAlignment="1">
      <alignment horizontal="center" vertical="center"/>
    </xf>
    <xf numFmtId="4" fontId="13" fillId="0" borderId="19" xfId="0" applyNumberFormat="1" applyFont="1" applyBorder="1" applyAlignment="1">
      <alignment horizontal="center"/>
    </xf>
    <xf numFmtId="4" fontId="13" fillId="0" borderId="39" xfId="0" applyNumberFormat="1" applyFont="1" applyBorder="1" applyAlignment="1">
      <alignment horizontal="center" vertical="center"/>
    </xf>
    <xf numFmtId="4" fontId="13" fillId="0" borderId="40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26" fillId="0" borderId="6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vertical="center"/>
    </xf>
    <xf numFmtId="4" fontId="19" fillId="0" borderId="10" xfId="0" applyNumberFormat="1" applyFont="1" applyBorder="1" applyAlignment="1">
      <alignment horizontal="center" vertical="center"/>
    </xf>
    <xf numFmtId="4" fontId="35" fillId="0" borderId="0" xfId="0" applyNumberFormat="1" applyFont="1" applyAlignment="1">
      <alignment/>
    </xf>
    <xf numFmtId="4" fontId="17" fillId="0" borderId="41" xfId="0" applyNumberFormat="1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horizontal="center" vertical="center"/>
    </xf>
    <xf numFmtId="4" fontId="13" fillId="0" borderId="42" xfId="0" applyNumberFormat="1" applyFont="1" applyBorder="1" applyAlignment="1">
      <alignment horizontal="center" vertical="center"/>
    </xf>
    <xf numFmtId="4" fontId="13" fillId="0" borderId="43" xfId="0" applyNumberFormat="1" applyFont="1" applyBorder="1" applyAlignment="1">
      <alignment horizontal="center" vertical="center"/>
    </xf>
    <xf numFmtId="4" fontId="13" fillId="0" borderId="44" xfId="0" applyNumberFormat="1" applyFont="1" applyBorder="1" applyAlignment="1">
      <alignment horizontal="center" vertical="center"/>
    </xf>
    <xf numFmtId="4" fontId="13" fillId="0" borderId="45" xfId="0" applyNumberFormat="1" applyFont="1" applyBorder="1" applyAlignment="1">
      <alignment horizontal="center" vertical="center"/>
    </xf>
    <xf numFmtId="4" fontId="13" fillId="0" borderId="46" xfId="0" applyNumberFormat="1" applyFont="1" applyBorder="1" applyAlignment="1">
      <alignment horizontal="center" vertical="center"/>
    </xf>
    <xf numFmtId="4" fontId="13" fillId="0" borderId="47" xfId="0" applyNumberFormat="1" applyFont="1" applyBorder="1" applyAlignment="1">
      <alignment horizontal="center" vertical="center"/>
    </xf>
    <xf numFmtId="4" fontId="30" fillId="0" borderId="48" xfId="0" applyNumberFormat="1" applyFont="1" applyBorder="1" applyAlignment="1">
      <alignment horizontal="center" vertical="center"/>
    </xf>
    <xf numFmtId="4" fontId="30" fillId="0" borderId="49" xfId="0" applyNumberFormat="1" applyFont="1" applyBorder="1" applyAlignment="1">
      <alignment horizontal="center" vertical="center"/>
    </xf>
    <xf numFmtId="4" fontId="30" fillId="0" borderId="50" xfId="0" applyNumberFormat="1" applyFont="1" applyBorder="1" applyAlignment="1">
      <alignment horizontal="center" vertical="center"/>
    </xf>
    <xf numFmtId="4" fontId="33" fillId="0" borderId="51" xfId="0" applyNumberFormat="1" applyFont="1" applyBorder="1" applyAlignment="1">
      <alignment horizontal="center" vertical="center"/>
    </xf>
    <xf numFmtId="4" fontId="33" fillId="0" borderId="52" xfId="0" applyNumberFormat="1" applyFont="1" applyBorder="1" applyAlignment="1">
      <alignment horizontal="center" vertical="center"/>
    </xf>
    <xf numFmtId="4" fontId="33" fillId="0" borderId="53" xfId="0" applyNumberFormat="1" applyFont="1" applyBorder="1" applyAlignment="1">
      <alignment horizontal="center" vertical="center"/>
    </xf>
    <xf numFmtId="4" fontId="13" fillId="0" borderId="54" xfId="0" applyNumberFormat="1" applyFont="1" applyBorder="1" applyAlignment="1">
      <alignment horizontal="center" vertical="center"/>
    </xf>
    <xf numFmtId="4" fontId="13" fillId="0" borderId="55" xfId="0" applyNumberFormat="1" applyFont="1" applyBorder="1" applyAlignment="1">
      <alignment horizontal="center" vertical="center"/>
    </xf>
    <xf numFmtId="4" fontId="30" fillId="0" borderId="56" xfId="0" applyNumberFormat="1" applyFont="1" applyBorder="1" applyAlignment="1">
      <alignment horizontal="center" vertical="center"/>
    </xf>
    <xf numFmtId="4" fontId="33" fillId="0" borderId="57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59" xfId="0" applyNumberFormat="1" applyFont="1" applyBorder="1" applyAlignment="1">
      <alignment horizontal="center" vertical="center"/>
    </xf>
    <xf numFmtId="4" fontId="13" fillId="0" borderId="48" xfId="0" applyNumberFormat="1" applyFont="1" applyBorder="1" applyAlignment="1">
      <alignment horizontal="center" vertical="center"/>
    </xf>
    <xf numFmtId="4" fontId="13" fillId="0" borderId="49" xfId="0" applyNumberFormat="1" applyFont="1" applyBorder="1" applyAlignment="1">
      <alignment horizontal="center" vertical="center"/>
    </xf>
    <xf numFmtId="4" fontId="13" fillId="0" borderId="50" xfId="0" applyNumberFormat="1" applyFont="1" applyBorder="1" applyAlignment="1">
      <alignment horizontal="center" vertical="center"/>
    </xf>
    <xf numFmtId="4" fontId="33" fillId="0" borderId="45" xfId="0" applyNumberFormat="1" applyFont="1" applyBorder="1" applyAlignment="1">
      <alignment horizontal="center" vertical="center"/>
    </xf>
    <xf numFmtId="4" fontId="33" fillId="0" borderId="46" xfId="0" applyNumberFormat="1" applyFont="1" applyBorder="1" applyAlignment="1">
      <alignment horizontal="center" vertical="center"/>
    </xf>
    <xf numFmtId="4" fontId="33" fillId="0" borderId="47" xfId="0" applyNumberFormat="1" applyFont="1" applyBorder="1" applyAlignment="1">
      <alignment horizontal="center" vertical="center"/>
    </xf>
    <xf numFmtId="188" fontId="20" fillId="0" borderId="6" xfId="0" applyNumberFormat="1" applyFont="1" applyBorder="1" applyAlignment="1">
      <alignment horizontal="center" vertical="center"/>
    </xf>
    <xf numFmtId="188" fontId="20" fillId="0" borderId="8" xfId="0" applyNumberFormat="1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188" fontId="20" fillId="0" borderId="8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182" fontId="6" fillId="0" borderId="14" xfId="0" applyNumberFormat="1" applyFont="1" applyBorder="1" applyAlignment="1">
      <alignment horizontal="center" vertical="center"/>
    </xf>
    <xf numFmtId="182" fontId="6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3" fillId="0" borderId="32" xfId="0" applyFont="1" applyBorder="1" applyAlignment="1">
      <alignment horizontal="left"/>
    </xf>
    <xf numFmtId="0" fontId="9" fillId="0" borderId="8" xfId="0" applyFont="1" applyBorder="1" applyAlignment="1">
      <alignment horizontal="left" vertical="center"/>
    </xf>
    <xf numFmtId="4" fontId="26" fillId="0" borderId="16" xfId="0" applyNumberFormat="1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7" xfId="0" applyBorder="1" applyAlignment="1">
      <alignment/>
    </xf>
    <xf numFmtId="0" fontId="0" fillId="0" borderId="8" xfId="0" applyBorder="1" applyAlignment="1">
      <alignment/>
    </xf>
    <xf numFmtId="0" fontId="4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" fontId="13" fillId="0" borderId="6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39" fillId="0" borderId="21" xfId="0" applyFont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8" fillId="0" borderId="61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43" fillId="0" borderId="8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4" fillId="0" borderId="62" xfId="0" applyFont="1" applyBorder="1" applyAlignment="1">
      <alignment vertical="center"/>
    </xf>
    <xf numFmtId="0" fontId="44" fillId="0" borderId="6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5" fillId="0" borderId="63" xfId="0" applyFont="1" applyBorder="1" applyAlignment="1">
      <alignment vertical="center"/>
    </xf>
    <xf numFmtId="0" fontId="43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43" fillId="0" borderId="2" xfId="15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4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5" fontId="16" fillId="0" borderId="1" xfId="0" applyNumberFormat="1" applyFont="1" applyBorder="1" applyAlignment="1">
      <alignment horizontal="center" vertical="center"/>
    </xf>
    <xf numFmtId="15" fontId="16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5" fontId="15" fillId="0" borderId="1" xfId="0" applyNumberFormat="1" applyFont="1" applyBorder="1" applyAlignment="1">
      <alignment horizontal="center" vertical="center"/>
    </xf>
    <xf numFmtId="15" fontId="15" fillId="0" borderId="4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3:U55"/>
  <sheetViews>
    <sheetView tabSelected="1" zoomScaleSheetLayoutView="100" workbookViewId="0" topLeftCell="A1">
      <selection activeCell="B3" sqref="B3:J3"/>
    </sheetView>
  </sheetViews>
  <sheetFormatPr defaultColWidth="9.140625" defaultRowHeight="12.75"/>
  <cols>
    <col min="1" max="1" width="0.71875" style="0" customWidth="1"/>
    <col min="2" max="2" width="23.421875" style="0" customWidth="1"/>
    <col min="3" max="3" width="7.7109375" style="0" customWidth="1"/>
    <col min="4" max="4" width="8.57421875" style="0" customWidth="1"/>
    <col min="5" max="5" width="8.00390625" style="0" customWidth="1"/>
    <col min="6" max="6" width="1.421875" style="0" customWidth="1"/>
    <col min="7" max="7" width="23.421875" style="0" customWidth="1"/>
    <col min="8" max="8" width="7.8515625" style="0" customWidth="1"/>
    <col min="9" max="9" width="8.57421875" style="0" customWidth="1"/>
    <col min="10" max="10" width="7.8515625" style="0" customWidth="1"/>
    <col min="11" max="11" width="1.421875" style="0" customWidth="1"/>
    <col min="12" max="12" width="23.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0.85546875" style="0" customWidth="1"/>
  </cols>
  <sheetData>
    <row r="1" ht="5.25" customHeight="1"/>
    <row r="2" ht="4.5" customHeight="1" thickBot="1"/>
    <row r="3" spans="2:15" ht="18.75" thickBot="1">
      <c r="B3" s="270" t="s">
        <v>283</v>
      </c>
      <c r="C3" s="271"/>
      <c r="D3" s="271"/>
      <c r="E3" s="271"/>
      <c r="F3" s="271"/>
      <c r="G3" s="271"/>
      <c r="H3" s="271"/>
      <c r="I3" s="271"/>
      <c r="J3" s="272"/>
      <c r="K3" s="40"/>
      <c r="L3" s="277" t="s">
        <v>329</v>
      </c>
      <c r="M3" s="278"/>
      <c r="N3" s="278"/>
      <c r="O3" s="279"/>
    </row>
    <row r="4" spans="2:15" ht="4.5" customHeight="1" thickBo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5" ht="18.75" thickBot="1">
      <c r="B5" s="282" t="s">
        <v>314</v>
      </c>
      <c r="C5" s="272"/>
      <c r="D5" s="280">
        <v>37862</v>
      </c>
      <c r="E5" s="281"/>
      <c r="F5" s="4"/>
      <c r="G5" s="282" t="s">
        <v>323</v>
      </c>
      <c r="H5" s="272"/>
      <c r="I5" s="283">
        <f ca="1">TODAY()</f>
        <v>37937</v>
      </c>
      <c r="J5" s="284"/>
      <c r="K5" s="4"/>
      <c r="L5" s="275" t="s">
        <v>330</v>
      </c>
      <c r="M5" s="271"/>
      <c r="N5" s="273"/>
      <c r="O5" s="274"/>
    </row>
    <row r="6" spans="2:15" ht="4.5" customHeight="1">
      <c r="B6" s="41"/>
      <c r="C6" s="42"/>
      <c r="D6" s="42"/>
      <c r="E6" s="42"/>
      <c r="F6" s="4"/>
      <c r="G6" s="41"/>
      <c r="H6" s="43"/>
      <c r="I6" s="43"/>
      <c r="J6" s="43"/>
      <c r="K6" s="4"/>
      <c r="L6" s="41"/>
      <c r="M6" s="44"/>
      <c r="N6" s="44"/>
      <c r="O6" s="44"/>
    </row>
    <row r="7" spans="2:15" ht="2.25" customHeight="1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 thickBot="1">
      <c r="B8" s="231" t="s">
        <v>230</v>
      </c>
      <c r="C8" s="13" t="s">
        <v>231</v>
      </c>
      <c r="D8" s="232" t="s">
        <v>232</v>
      </c>
      <c r="E8" s="15" t="s">
        <v>315</v>
      </c>
      <c r="F8" s="44"/>
      <c r="G8" s="251" t="s">
        <v>324</v>
      </c>
      <c r="H8" s="13" t="str">
        <f>C8</f>
        <v>Евро/кг</v>
      </c>
      <c r="I8" s="12" t="str">
        <f>D8</f>
        <v>Новая цена</v>
      </c>
      <c r="J8" s="15" t="str">
        <f>E8</f>
        <v>Да/Нет</v>
      </c>
      <c r="K8" s="4"/>
      <c r="L8" s="252" t="s">
        <v>331</v>
      </c>
      <c r="M8" s="13" t="str">
        <f>C8</f>
        <v>Евро/кг</v>
      </c>
      <c r="N8" s="12" t="str">
        <f>D8</f>
        <v>Новая цена</v>
      </c>
      <c r="O8" s="15" t="str">
        <f>E8</f>
        <v>Да/Нет</v>
      </c>
    </row>
    <row r="9" spans="1:15" ht="15" customHeight="1">
      <c r="A9" s="45"/>
      <c r="B9" s="225"/>
      <c r="C9" s="226"/>
      <c r="D9" s="210"/>
      <c r="E9" s="46"/>
      <c r="F9" s="4"/>
      <c r="G9" s="72"/>
      <c r="H9" s="177"/>
      <c r="I9" s="116"/>
      <c r="J9" s="46"/>
      <c r="K9" s="4"/>
      <c r="L9" s="72"/>
      <c r="M9" s="177"/>
      <c r="N9" s="118"/>
      <c r="O9" s="47"/>
    </row>
    <row r="10" spans="1:15" ht="15">
      <c r="A10" s="45"/>
      <c r="B10" s="250" t="s">
        <v>316</v>
      </c>
      <c r="C10" s="224">
        <v>0.03</v>
      </c>
      <c r="D10" s="211"/>
      <c r="E10" s="49"/>
      <c r="F10" s="4"/>
      <c r="G10" s="234" t="s">
        <v>325</v>
      </c>
      <c r="H10" s="173">
        <v>0.18</v>
      </c>
      <c r="I10" s="117"/>
      <c r="J10" s="49"/>
      <c r="K10" s="4"/>
      <c r="L10" s="234" t="s">
        <v>250</v>
      </c>
      <c r="M10" s="173">
        <v>0.3</v>
      </c>
      <c r="N10" s="211"/>
      <c r="O10" s="50"/>
    </row>
    <row r="11" spans="1:15" ht="15">
      <c r="A11" s="45"/>
      <c r="B11" s="73"/>
      <c r="C11" s="173"/>
      <c r="D11" s="211"/>
      <c r="E11" s="49"/>
      <c r="F11" s="4"/>
      <c r="G11" s="50"/>
      <c r="H11" s="212"/>
      <c r="I11" s="213"/>
      <c r="J11" s="49"/>
      <c r="K11" s="4"/>
      <c r="L11" s="76"/>
      <c r="M11" s="173"/>
      <c r="N11" s="211"/>
      <c r="O11" s="50"/>
    </row>
    <row r="12" spans="1:15" ht="15">
      <c r="A12" s="45"/>
      <c r="B12" s="233" t="s">
        <v>584</v>
      </c>
      <c r="C12" s="173">
        <v>0.12</v>
      </c>
      <c r="D12" s="211"/>
      <c r="E12" s="49"/>
      <c r="F12" s="4"/>
      <c r="G12" s="233" t="s">
        <v>326</v>
      </c>
      <c r="H12" s="173">
        <v>0.18</v>
      </c>
      <c r="I12" s="213"/>
      <c r="J12" s="49"/>
      <c r="K12" s="4"/>
      <c r="L12" s="76" t="s">
        <v>251</v>
      </c>
      <c r="M12" s="173">
        <v>0.3</v>
      </c>
      <c r="N12" s="211"/>
      <c r="O12" s="50"/>
    </row>
    <row r="13" spans="1:21" ht="14.25" customHeight="1">
      <c r="A13" s="45"/>
      <c r="B13" s="73"/>
      <c r="C13" s="173"/>
      <c r="D13" s="211"/>
      <c r="E13" s="49"/>
      <c r="F13" s="4"/>
      <c r="G13" s="73"/>
      <c r="H13" s="173"/>
      <c r="I13" s="213"/>
      <c r="J13" s="49"/>
      <c r="K13" s="4"/>
      <c r="L13" s="73"/>
      <c r="M13" s="173"/>
      <c r="N13" s="211"/>
      <c r="O13" s="50"/>
      <c r="S13" s="276"/>
      <c r="T13" s="276"/>
      <c r="U13" s="276"/>
    </row>
    <row r="14" spans="1:15" ht="15">
      <c r="A14" s="45"/>
      <c r="B14" s="234" t="s">
        <v>585</v>
      </c>
      <c r="C14" s="173">
        <v>0.1</v>
      </c>
      <c r="D14" s="211"/>
      <c r="E14" s="49"/>
      <c r="F14" s="4"/>
      <c r="G14" s="73" t="s">
        <v>327</v>
      </c>
      <c r="H14" s="173">
        <v>0.18</v>
      </c>
      <c r="I14" s="213"/>
      <c r="J14" s="49"/>
      <c r="K14" s="4"/>
      <c r="L14" s="233" t="s">
        <v>252</v>
      </c>
      <c r="M14" s="173">
        <v>0.3</v>
      </c>
      <c r="N14" s="211"/>
      <c r="O14" s="50"/>
    </row>
    <row r="15" spans="1:15" ht="15">
      <c r="A15" s="45"/>
      <c r="B15" s="73"/>
      <c r="C15" s="173"/>
      <c r="D15" s="211"/>
      <c r="E15" s="50"/>
      <c r="F15" s="4"/>
      <c r="G15" s="73"/>
      <c r="H15" s="173"/>
      <c r="I15" s="213"/>
      <c r="J15" s="49"/>
      <c r="K15" s="4"/>
      <c r="L15" s="73"/>
      <c r="M15" s="173"/>
      <c r="N15" s="211"/>
      <c r="O15" s="50"/>
    </row>
    <row r="16" spans="1:15" ht="15">
      <c r="A16" s="45"/>
      <c r="B16" s="35" t="s">
        <v>586</v>
      </c>
      <c r="C16" s="173">
        <v>0.08</v>
      </c>
      <c r="D16" s="211"/>
      <c r="E16" s="49"/>
      <c r="F16" s="4"/>
      <c r="G16" s="73" t="s">
        <v>248</v>
      </c>
      <c r="H16" s="173">
        <v>0.18</v>
      </c>
      <c r="I16" s="213"/>
      <c r="J16" s="49"/>
      <c r="K16" s="4"/>
      <c r="L16" s="73" t="s">
        <v>253</v>
      </c>
      <c r="M16" s="173">
        <v>0.3</v>
      </c>
      <c r="N16" s="211"/>
      <c r="O16" s="50"/>
    </row>
    <row r="17" spans="1:15" ht="15">
      <c r="A17" s="45"/>
      <c r="B17" s="73"/>
      <c r="C17" s="173"/>
      <c r="D17" s="211"/>
      <c r="E17" s="49"/>
      <c r="F17" s="4"/>
      <c r="G17" s="73"/>
      <c r="H17" s="173"/>
      <c r="I17" s="117"/>
      <c r="J17" s="49"/>
      <c r="K17" s="4"/>
      <c r="L17" s="73"/>
      <c r="M17" s="173"/>
      <c r="N17" s="211"/>
      <c r="O17" s="50"/>
    </row>
    <row r="18" spans="1:15" ht="15">
      <c r="A18" s="45"/>
      <c r="B18" s="234" t="s">
        <v>317</v>
      </c>
      <c r="C18" s="173">
        <v>0.04</v>
      </c>
      <c r="D18" s="114"/>
      <c r="E18" s="49"/>
      <c r="F18" s="4"/>
      <c r="G18" s="233" t="s">
        <v>249</v>
      </c>
      <c r="H18" s="173">
        <v>0.18</v>
      </c>
      <c r="I18" s="117"/>
      <c r="J18" s="49"/>
      <c r="K18" s="4"/>
      <c r="L18" s="234" t="s">
        <v>254</v>
      </c>
      <c r="M18" s="173">
        <v>0.2</v>
      </c>
      <c r="N18" s="211"/>
      <c r="O18" s="50"/>
    </row>
    <row r="19" spans="1:15" ht="15">
      <c r="A19" s="45"/>
      <c r="B19" s="48"/>
      <c r="C19" s="173"/>
      <c r="D19" s="114"/>
      <c r="E19" s="49"/>
      <c r="F19" s="4"/>
      <c r="G19" s="48"/>
      <c r="H19" s="173"/>
      <c r="I19" s="117"/>
      <c r="J19" s="49"/>
      <c r="K19" s="4"/>
      <c r="L19" s="50"/>
      <c r="M19" s="212"/>
      <c r="N19" s="211"/>
      <c r="O19" s="50"/>
    </row>
    <row r="20" spans="1:15" ht="14.25" customHeight="1">
      <c r="A20" s="45"/>
      <c r="B20" s="233" t="s">
        <v>318</v>
      </c>
      <c r="C20" s="173">
        <v>0.15</v>
      </c>
      <c r="D20" s="114"/>
      <c r="E20" s="49"/>
      <c r="F20" s="4"/>
      <c r="G20" s="234" t="s">
        <v>328</v>
      </c>
      <c r="H20" s="173">
        <v>0.05</v>
      </c>
      <c r="I20" s="117"/>
      <c r="J20" s="49"/>
      <c r="K20" s="4"/>
      <c r="L20" s="73" t="s">
        <v>255</v>
      </c>
      <c r="M20" s="173">
        <v>0.25</v>
      </c>
      <c r="N20" s="211"/>
      <c r="O20" s="50"/>
    </row>
    <row r="21" spans="1:15" ht="15">
      <c r="A21" s="45"/>
      <c r="B21" s="48"/>
      <c r="C21" s="173"/>
      <c r="D21" s="114"/>
      <c r="E21" s="49"/>
      <c r="F21" s="4"/>
      <c r="G21" s="48"/>
      <c r="H21" s="173"/>
      <c r="I21" s="117"/>
      <c r="J21" s="49"/>
      <c r="K21" s="4"/>
      <c r="L21" s="50"/>
      <c r="M21" s="212"/>
      <c r="N21" s="211"/>
      <c r="O21" s="50"/>
    </row>
    <row r="22" spans="1:15" ht="15">
      <c r="A22" s="45"/>
      <c r="B22" s="234" t="s">
        <v>319</v>
      </c>
      <c r="C22" s="173">
        <v>0.125</v>
      </c>
      <c r="D22" s="114"/>
      <c r="E22" s="49"/>
      <c r="F22" s="4"/>
      <c r="G22" s="48"/>
      <c r="H22" s="173"/>
      <c r="I22" s="117"/>
      <c r="J22" s="49"/>
      <c r="K22" s="4"/>
      <c r="L22" s="73" t="s">
        <v>256</v>
      </c>
      <c r="M22" s="173">
        <v>0.25</v>
      </c>
      <c r="N22" s="114"/>
      <c r="O22" s="50"/>
    </row>
    <row r="23" spans="1:15" ht="15">
      <c r="A23" s="45"/>
      <c r="B23" s="101"/>
      <c r="C23" s="173"/>
      <c r="D23" s="114"/>
      <c r="E23" s="49"/>
      <c r="F23" s="4"/>
      <c r="G23" s="48"/>
      <c r="H23" s="173"/>
      <c r="I23" s="117"/>
      <c r="J23" s="49"/>
      <c r="K23" s="4"/>
      <c r="L23" s="73"/>
      <c r="M23" s="173"/>
      <c r="N23" s="114"/>
      <c r="O23" s="50"/>
    </row>
    <row r="24" spans="1:15" ht="14.25" customHeight="1">
      <c r="A24" s="45"/>
      <c r="B24" s="73" t="s">
        <v>320</v>
      </c>
      <c r="C24" s="173">
        <v>0.1</v>
      </c>
      <c r="D24" s="114"/>
      <c r="E24" s="49"/>
      <c r="F24" s="4"/>
      <c r="G24" s="48"/>
      <c r="H24" s="173"/>
      <c r="I24" s="117"/>
      <c r="J24" s="49"/>
      <c r="K24" s="4"/>
      <c r="L24" s="234" t="s">
        <v>257</v>
      </c>
      <c r="M24" s="173">
        <v>0.2</v>
      </c>
      <c r="N24" s="114"/>
      <c r="O24" s="50"/>
    </row>
    <row r="25" spans="1:15" ht="15">
      <c r="A25" s="45"/>
      <c r="B25" s="73"/>
      <c r="C25" s="173"/>
      <c r="D25" s="114"/>
      <c r="E25" s="49"/>
      <c r="F25" s="4"/>
      <c r="G25" s="48"/>
      <c r="H25" s="173"/>
      <c r="I25" s="117"/>
      <c r="J25" s="49"/>
      <c r="K25" s="4"/>
      <c r="L25" s="227"/>
      <c r="M25" s="227"/>
      <c r="N25" s="114"/>
      <c r="O25" s="50"/>
    </row>
    <row r="26" spans="1:15" ht="15">
      <c r="A26" s="45"/>
      <c r="B26" s="234" t="s">
        <v>233</v>
      </c>
      <c r="C26" s="173">
        <v>0.02</v>
      </c>
      <c r="D26" s="114"/>
      <c r="E26" s="49"/>
      <c r="F26" s="4"/>
      <c r="G26" s="48"/>
      <c r="H26" s="173"/>
      <c r="I26" s="117"/>
      <c r="J26" s="49"/>
      <c r="K26" s="4"/>
      <c r="L26" s="227"/>
      <c r="M26" s="227"/>
      <c r="N26" s="114"/>
      <c r="O26" s="50"/>
    </row>
    <row r="27" spans="1:15" ht="15">
      <c r="A27" s="45"/>
      <c r="B27" s="73"/>
      <c r="C27" s="173"/>
      <c r="D27" s="114"/>
      <c r="E27" s="49"/>
      <c r="F27" s="4"/>
      <c r="G27" s="48"/>
      <c r="H27" s="173"/>
      <c r="I27" s="117"/>
      <c r="J27" s="49"/>
      <c r="K27" s="4"/>
      <c r="L27" s="48"/>
      <c r="M27" s="173"/>
      <c r="N27" s="114"/>
      <c r="O27" s="50"/>
    </row>
    <row r="28" spans="1:15" ht="15">
      <c r="A28" s="45"/>
      <c r="B28" s="234" t="s">
        <v>234</v>
      </c>
      <c r="C28" s="173">
        <v>0.03</v>
      </c>
      <c r="D28" s="114"/>
      <c r="E28" s="49"/>
      <c r="F28" s="4"/>
      <c r="G28" s="48"/>
      <c r="H28" s="173"/>
      <c r="I28" s="117"/>
      <c r="J28" s="49"/>
      <c r="K28" s="4"/>
      <c r="L28" s="48"/>
      <c r="M28" s="173"/>
      <c r="N28" s="114"/>
      <c r="O28" s="50"/>
    </row>
    <row r="29" spans="1:15" ht="15">
      <c r="A29" s="45"/>
      <c r="B29" s="73"/>
      <c r="C29" s="173"/>
      <c r="D29" s="114"/>
      <c r="E29" s="49"/>
      <c r="F29" s="4"/>
      <c r="G29" s="48"/>
      <c r="H29" s="173"/>
      <c r="I29" s="117"/>
      <c r="J29" s="49"/>
      <c r="K29" s="4"/>
      <c r="L29" s="48"/>
      <c r="M29" s="173"/>
      <c r="N29" s="114"/>
      <c r="O29" s="50"/>
    </row>
    <row r="30" spans="1:15" ht="15">
      <c r="A30" s="45"/>
      <c r="B30" s="234" t="s">
        <v>235</v>
      </c>
      <c r="C30" s="173">
        <v>0.03</v>
      </c>
      <c r="D30" s="114"/>
      <c r="E30" s="49"/>
      <c r="F30" s="4"/>
      <c r="G30" s="48"/>
      <c r="H30" s="173"/>
      <c r="I30" s="117"/>
      <c r="J30" s="49"/>
      <c r="K30" s="4"/>
      <c r="L30" s="48"/>
      <c r="M30" s="173"/>
      <c r="N30" s="114"/>
      <c r="O30" s="50"/>
    </row>
    <row r="31" spans="1:15" ht="15">
      <c r="A31" s="45"/>
      <c r="B31" s="48"/>
      <c r="C31" s="173"/>
      <c r="D31" s="114"/>
      <c r="E31" s="49"/>
      <c r="F31" s="4"/>
      <c r="G31" s="48"/>
      <c r="H31" s="173"/>
      <c r="I31" s="117"/>
      <c r="J31" s="49"/>
      <c r="K31" s="4"/>
      <c r="L31" s="48"/>
      <c r="M31" s="173"/>
      <c r="N31" s="114"/>
      <c r="O31" s="50"/>
    </row>
    <row r="32" spans="1:15" ht="15">
      <c r="A32" s="45"/>
      <c r="B32" s="234" t="s">
        <v>236</v>
      </c>
      <c r="C32" s="173">
        <v>0.02</v>
      </c>
      <c r="D32" s="114"/>
      <c r="E32" s="49"/>
      <c r="F32" s="4"/>
      <c r="G32" s="48"/>
      <c r="H32" s="173"/>
      <c r="I32" s="117"/>
      <c r="J32" s="49"/>
      <c r="K32" s="4"/>
      <c r="L32" s="48"/>
      <c r="M32" s="173"/>
      <c r="N32" s="114"/>
      <c r="O32" s="50"/>
    </row>
    <row r="33" spans="1:15" ht="15">
      <c r="A33" s="45"/>
      <c r="B33" s="233" t="s">
        <v>237</v>
      </c>
      <c r="C33" s="173">
        <v>0.1</v>
      </c>
      <c r="D33" s="114"/>
      <c r="E33" s="49"/>
      <c r="F33" s="4"/>
      <c r="G33" s="48"/>
      <c r="H33" s="173"/>
      <c r="I33" s="117"/>
      <c r="J33" s="49"/>
      <c r="K33" s="4"/>
      <c r="L33" s="48"/>
      <c r="M33" s="173"/>
      <c r="N33" s="114"/>
      <c r="O33" s="50"/>
    </row>
    <row r="34" spans="1:15" ht="15">
      <c r="A34" s="45"/>
      <c r="B34" s="73" t="s">
        <v>238</v>
      </c>
      <c r="C34" s="173">
        <v>0.02</v>
      </c>
      <c r="D34" s="114"/>
      <c r="E34" s="49"/>
      <c r="F34" s="4"/>
      <c r="G34" s="48"/>
      <c r="H34" s="173"/>
      <c r="I34" s="117"/>
      <c r="J34" s="49"/>
      <c r="K34" s="4"/>
      <c r="L34" s="48"/>
      <c r="M34" s="173"/>
      <c r="N34" s="114"/>
      <c r="O34" s="50"/>
    </row>
    <row r="35" spans="1:15" ht="15">
      <c r="A35" s="45"/>
      <c r="B35" s="223" t="s">
        <v>321</v>
      </c>
      <c r="C35" s="173">
        <v>0.02</v>
      </c>
      <c r="D35" s="114"/>
      <c r="E35" s="50"/>
      <c r="F35" s="4"/>
      <c r="G35" s="48"/>
      <c r="H35" s="173"/>
      <c r="I35" s="117"/>
      <c r="J35" s="49"/>
      <c r="K35" s="4"/>
      <c r="L35" s="48"/>
      <c r="M35" s="173"/>
      <c r="N35" s="114"/>
      <c r="O35" s="50"/>
    </row>
    <row r="36" spans="1:15" ht="15">
      <c r="A36" s="45"/>
      <c r="B36" s="73" t="s">
        <v>239</v>
      </c>
      <c r="C36" s="173">
        <v>0.02</v>
      </c>
      <c r="D36" s="114"/>
      <c r="E36" s="49"/>
      <c r="F36" s="4"/>
      <c r="G36" s="48"/>
      <c r="H36" s="173"/>
      <c r="I36" s="117"/>
      <c r="J36" s="49"/>
      <c r="K36" s="4"/>
      <c r="L36" s="48"/>
      <c r="M36" s="173"/>
      <c r="N36" s="114"/>
      <c r="O36" s="50"/>
    </row>
    <row r="37" spans="1:15" ht="15">
      <c r="A37" s="45"/>
      <c r="B37" s="233" t="s">
        <v>240</v>
      </c>
      <c r="C37" s="173">
        <v>0.02</v>
      </c>
      <c r="D37" s="114"/>
      <c r="E37" s="49"/>
      <c r="F37" s="4"/>
      <c r="G37" s="48"/>
      <c r="H37" s="173"/>
      <c r="I37" s="117"/>
      <c r="J37" s="49"/>
      <c r="K37" s="4"/>
      <c r="L37" s="48"/>
      <c r="M37" s="173"/>
      <c r="N37" s="114"/>
      <c r="O37" s="50"/>
    </row>
    <row r="38" spans="1:15" ht="15">
      <c r="A38" s="45"/>
      <c r="B38" s="73" t="s">
        <v>241</v>
      </c>
      <c r="C38" s="173">
        <v>0.1</v>
      </c>
      <c r="D38" s="114"/>
      <c r="E38" s="49"/>
      <c r="F38" s="4"/>
      <c r="G38" s="48"/>
      <c r="H38" s="173"/>
      <c r="I38" s="117"/>
      <c r="J38" s="49"/>
      <c r="K38" s="4"/>
      <c r="L38" s="48"/>
      <c r="M38" s="173"/>
      <c r="N38" s="114"/>
      <c r="O38" s="50"/>
    </row>
    <row r="39" spans="1:15" ht="15">
      <c r="A39" s="45"/>
      <c r="B39" s="233" t="s">
        <v>242</v>
      </c>
      <c r="C39" s="173">
        <v>0.02</v>
      </c>
      <c r="D39" s="114"/>
      <c r="E39" s="49"/>
      <c r="F39" s="4"/>
      <c r="G39" s="48"/>
      <c r="H39" s="173"/>
      <c r="I39" s="117"/>
      <c r="J39" s="49"/>
      <c r="K39" s="4"/>
      <c r="L39" s="48"/>
      <c r="M39" s="173"/>
      <c r="N39" s="114"/>
      <c r="O39" s="50"/>
    </row>
    <row r="40" spans="1:15" ht="15">
      <c r="A40" s="45"/>
      <c r="B40" s="73" t="s">
        <v>243</v>
      </c>
      <c r="C40" s="173">
        <v>0.04</v>
      </c>
      <c r="D40" s="114"/>
      <c r="E40" s="49"/>
      <c r="F40" s="4"/>
      <c r="G40" s="48"/>
      <c r="H40" s="173"/>
      <c r="I40" s="117"/>
      <c r="J40" s="49"/>
      <c r="K40" s="4"/>
      <c r="L40" s="48"/>
      <c r="M40" s="173"/>
      <c r="N40" s="114"/>
      <c r="O40" s="50"/>
    </row>
    <row r="41" spans="1:15" ht="15">
      <c r="A41" s="45"/>
      <c r="B41" s="223" t="s">
        <v>244</v>
      </c>
      <c r="C41" s="173">
        <v>0.1</v>
      </c>
      <c r="D41" s="114"/>
      <c r="E41" s="49"/>
      <c r="F41" s="4"/>
      <c r="G41" s="48"/>
      <c r="H41" s="173"/>
      <c r="I41" s="117"/>
      <c r="J41" s="49"/>
      <c r="K41" s="4"/>
      <c r="L41" s="48"/>
      <c r="M41" s="173"/>
      <c r="N41" s="114"/>
      <c r="O41" s="50"/>
    </row>
    <row r="42" spans="1:15" ht="15">
      <c r="A42" s="45"/>
      <c r="B42" s="223" t="s">
        <v>322</v>
      </c>
      <c r="C42" s="173">
        <v>0.1</v>
      </c>
      <c r="D42" s="114"/>
      <c r="E42" s="49"/>
      <c r="F42" s="4"/>
      <c r="G42" s="48"/>
      <c r="H42" s="173"/>
      <c r="I42" s="117"/>
      <c r="J42" s="49"/>
      <c r="K42" s="4"/>
      <c r="L42" s="48"/>
      <c r="M42" s="173"/>
      <c r="N42" s="114"/>
      <c r="O42" s="50"/>
    </row>
    <row r="43" spans="1:15" ht="14.25" customHeight="1">
      <c r="A43" s="45"/>
      <c r="B43" s="73" t="s">
        <v>245</v>
      </c>
      <c r="C43" s="173">
        <v>0.1</v>
      </c>
      <c r="D43" s="114"/>
      <c r="E43" s="49"/>
      <c r="F43" s="4"/>
      <c r="G43" s="48"/>
      <c r="H43" s="173"/>
      <c r="I43" s="117"/>
      <c r="J43" s="49"/>
      <c r="K43" s="4"/>
      <c r="L43" s="48"/>
      <c r="M43" s="173"/>
      <c r="N43" s="114"/>
      <c r="O43" s="50"/>
    </row>
    <row r="44" spans="1:15" ht="15">
      <c r="A44" s="45"/>
      <c r="B44" s="73" t="s">
        <v>246</v>
      </c>
      <c r="C44" s="173">
        <v>0.02</v>
      </c>
      <c r="D44" s="114"/>
      <c r="E44" s="49"/>
      <c r="F44" s="4"/>
      <c r="G44" s="48"/>
      <c r="H44" s="173"/>
      <c r="I44" s="117"/>
      <c r="J44" s="49"/>
      <c r="K44" s="4"/>
      <c r="L44" s="48"/>
      <c r="M44" s="173"/>
      <c r="N44" s="114"/>
      <c r="O44" s="50"/>
    </row>
    <row r="45" spans="1:15" ht="15">
      <c r="A45" s="45"/>
      <c r="B45" s="73" t="s">
        <v>247</v>
      </c>
      <c r="C45" s="173">
        <v>0.03</v>
      </c>
      <c r="D45" s="114"/>
      <c r="E45" s="49"/>
      <c r="F45" s="4"/>
      <c r="G45" s="48"/>
      <c r="H45" s="173"/>
      <c r="I45" s="117"/>
      <c r="J45" s="49"/>
      <c r="K45" s="4"/>
      <c r="L45" s="48"/>
      <c r="M45" s="173"/>
      <c r="N45" s="114"/>
      <c r="O45" s="50"/>
    </row>
    <row r="46" spans="1:15" ht="15">
      <c r="A46" s="45"/>
      <c r="B46" s="48"/>
      <c r="C46" s="173"/>
      <c r="D46" s="114"/>
      <c r="E46" s="49"/>
      <c r="F46" s="4"/>
      <c r="G46" s="48"/>
      <c r="H46" s="178"/>
      <c r="I46" s="117"/>
      <c r="J46" s="49"/>
      <c r="K46" s="4"/>
      <c r="L46" s="48"/>
      <c r="M46" s="114"/>
      <c r="N46" s="114"/>
      <c r="O46" s="50"/>
    </row>
    <row r="47" spans="1:15" ht="15">
      <c r="A47" s="45"/>
      <c r="B47" s="48"/>
      <c r="C47" s="173"/>
      <c r="D47" s="74"/>
      <c r="E47" s="49"/>
      <c r="F47" s="4"/>
      <c r="G47" s="48"/>
      <c r="H47" s="178"/>
      <c r="I47" s="117"/>
      <c r="J47" s="49"/>
      <c r="K47" s="4"/>
      <c r="L47" s="48"/>
      <c r="M47" s="114"/>
      <c r="N47" s="114"/>
      <c r="O47" s="50"/>
    </row>
    <row r="48" spans="1:15" ht="14.25" customHeight="1" thickBot="1">
      <c r="A48" s="45"/>
      <c r="B48" s="51"/>
      <c r="C48" s="174"/>
      <c r="D48" s="115"/>
      <c r="E48" s="53"/>
      <c r="F48" s="4"/>
      <c r="G48" s="51"/>
      <c r="H48" s="179"/>
      <c r="I48" s="52"/>
      <c r="J48" s="53"/>
      <c r="K48" s="4"/>
      <c r="L48" s="51"/>
      <c r="M48" s="119"/>
      <c r="N48" s="119"/>
      <c r="O48" s="54"/>
    </row>
    <row r="49" spans="1:14" ht="5.25" customHeight="1">
      <c r="A49" s="55"/>
      <c r="B49" s="55"/>
      <c r="C49" s="175"/>
      <c r="D49" s="127"/>
      <c r="H49" s="180"/>
      <c r="I49" s="127"/>
      <c r="M49" s="127"/>
      <c r="N49" s="127"/>
    </row>
    <row r="50" spans="3:14" ht="12.75">
      <c r="C50" s="175"/>
      <c r="D50" s="127"/>
      <c r="H50" s="180"/>
      <c r="I50" s="127"/>
      <c r="M50" s="127"/>
      <c r="N50" s="127"/>
    </row>
    <row r="51" spans="3:14" ht="12.75">
      <c r="C51" s="175"/>
      <c r="D51" s="127"/>
      <c r="H51" s="180"/>
      <c r="I51" s="127"/>
      <c r="M51" s="127"/>
      <c r="N51" s="127"/>
    </row>
    <row r="52" spans="3:14" ht="12.75">
      <c r="C52" s="175"/>
      <c r="D52" s="127"/>
      <c r="H52" s="180"/>
      <c r="I52" s="127"/>
      <c r="M52" s="127"/>
      <c r="N52" s="127"/>
    </row>
    <row r="53" spans="3:14" ht="12.75">
      <c r="C53" s="176"/>
      <c r="H53" s="180"/>
      <c r="I53" s="127"/>
      <c r="M53" s="127"/>
      <c r="N53" s="127"/>
    </row>
    <row r="54" spans="3:14" ht="12.75">
      <c r="C54" s="176"/>
      <c r="H54" s="180"/>
      <c r="I54" s="127"/>
      <c r="M54" s="127"/>
      <c r="N54" s="127"/>
    </row>
    <row r="55" spans="8:9" ht="12.75">
      <c r="H55" s="180"/>
      <c r="I55" s="127"/>
    </row>
  </sheetData>
  <mergeCells count="9">
    <mergeCell ref="B3:J3"/>
    <mergeCell ref="N5:O5"/>
    <mergeCell ref="L5:M5"/>
    <mergeCell ref="S13:U13"/>
    <mergeCell ref="L3:O3"/>
    <mergeCell ref="D5:E5"/>
    <mergeCell ref="B5:C5"/>
    <mergeCell ref="I5:J5"/>
    <mergeCell ref="G5:H5"/>
  </mergeCells>
  <printOptions horizontalCentered="1" verticalCentered="1"/>
  <pageMargins left="0" right="0" top="0" bottom="0.25" header="0" footer="0"/>
  <pageSetup fitToHeight="1" fitToWidth="1" horizontalDpi="180" verticalDpi="180" orientation="landscape" scale="89" r:id="rId1"/>
  <headerFooter alignWithMargins="0">
    <oddFooter>&amp;L&amp;8&amp;F, &amp;A&amp;C&amp;8Page &amp;P of &amp;N&amp;R&amp;8&amp;D,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513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231" t="s">
        <v>291</v>
      </c>
      <c r="C6" s="235" t="s">
        <v>258</v>
      </c>
      <c r="D6" s="32" t="s">
        <v>76</v>
      </c>
      <c r="E6" s="2" t="s">
        <v>126</v>
      </c>
      <c r="F6" s="2" t="s">
        <v>127</v>
      </c>
      <c r="G6" s="2" t="s">
        <v>128</v>
      </c>
      <c r="H6" s="2" t="s">
        <v>129</v>
      </c>
      <c r="I6" s="2" t="s">
        <v>130</v>
      </c>
      <c r="J6" s="2" t="s">
        <v>131</v>
      </c>
      <c r="K6" s="2" t="s">
        <v>132</v>
      </c>
      <c r="L6" s="5" t="s">
        <v>133</v>
      </c>
      <c r="M6" s="2" t="s">
        <v>134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9"/>
    </row>
    <row r="8" spans="2:13" ht="16.5" customHeight="1" thickBot="1" thickTop="1">
      <c r="B8" s="241" t="s">
        <v>293</v>
      </c>
      <c r="C8" s="236" t="s">
        <v>259</v>
      </c>
      <c r="D8" s="258" t="s">
        <v>385</v>
      </c>
      <c r="E8" s="254" t="s">
        <v>386</v>
      </c>
      <c r="F8" s="254" t="s">
        <v>387</v>
      </c>
      <c r="G8" s="254" t="s">
        <v>388</v>
      </c>
      <c r="H8" s="256" t="s">
        <v>450</v>
      </c>
      <c r="I8" s="254" t="s">
        <v>451</v>
      </c>
      <c r="J8" s="254" t="s">
        <v>452</v>
      </c>
      <c r="K8" s="256" t="s">
        <v>453</v>
      </c>
      <c r="L8" s="254" t="s">
        <v>454</v>
      </c>
      <c r="M8" s="254" t="s">
        <v>429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16</v>
      </c>
      <c r="E12" s="103">
        <v>25</v>
      </c>
      <c r="F12" s="103">
        <v>25</v>
      </c>
      <c r="G12" s="103">
        <v>25</v>
      </c>
      <c r="H12" s="103">
        <v>25</v>
      </c>
      <c r="I12" s="103">
        <v>20</v>
      </c>
      <c r="J12" s="103">
        <v>25</v>
      </c>
      <c r="K12" s="103">
        <v>25</v>
      </c>
      <c r="L12" s="103">
        <v>25</v>
      </c>
      <c r="M12" s="108">
        <v>25</v>
      </c>
    </row>
    <row r="13" spans="2:13" ht="13.5" thickTop="1">
      <c r="B13" s="97" t="str">
        <f>'Таблица цен ингредиентов'!B22</f>
        <v>Сено бобовых, средн. зрел.</v>
      </c>
      <c r="C13" s="163">
        <f>'Таблица цен ингредиентов'!C22</f>
        <v>0.125</v>
      </c>
      <c r="D13" s="95">
        <v>15.6</v>
      </c>
      <c r="E13" s="17">
        <v>16</v>
      </c>
      <c r="F13" s="17">
        <v>17.5</v>
      </c>
      <c r="G13" s="17">
        <v>17.6</v>
      </c>
      <c r="H13" s="17">
        <v>17.6</v>
      </c>
      <c r="I13" s="17">
        <v>15.3</v>
      </c>
      <c r="J13" s="17">
        <v>17</v>
      </c>
      <c r="K13" s="17">
        <v>16.8</v>
      </c>
      <c r="L13" s="17">
        <v>17.4</v>
      </c>
      <c r="M13" s="17">
        <v>17.1</v>
      </c>
    </row>
    <row r="14" spans="2:13" ht="12.75">
      <c r="B14" s="98" t="str">
        <f>'Таблица цен ингредиентов'!G18</f>
        <v>Кукурузное зерно, молотое</v>
      </c>
      <c r="C14" s="164">
        <f>'Таблица цен ингредиентов'!H18</f>
        <v>0.18</v>
      </c>
      <c r="D14" s="96">
        <v>4</v>
      </c>
      <c r="E14" s="19">
        <v>5</v>
      </c>
      <c r="F14" s="19">
        <v>4</v>
      </c>
      <c r="G14" s="19">
        <v>4.5</v>
      </c>
      <c r="H14" s="19">
        <v>4.8</v>
      </c>
      <c r="I14" s="19">
        <v>4</v>
      </c>
      <c r="J14" s="19"/>
      <c r="K14" s="19"/>
      <c r="L14" s="19"/>
      <c r="M14" s="19"/>
    </row>
    <row r="15" spans="2:13" ht="12.75">
      <c r="B15" s="98" t="str">
        <f>'Таблица цен ингредиентов'!G16</f>
        <v>Пшеничные высевки</v>
      </c>
      <c r="C15" s="164">
        <f>'Таблица цен ингредиентов'!H16</f>
        <v>0.18</v>
      </c>
      <c r="D15" s="96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98" t="str">
        <f>'Таблица цен ингредиентов'!L10</f>
        <v>Соевый жмых, 44% химически</v>
      </c>
      <c r="C16" s="164">
        <f>'Таблица цен ингредиентов'!M10</f>
        <v>0.3</v>
      </c>
      <c r="D16" s="96"/>
      <c r="E16" s="19">
        <v>2.3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98" t="str">
        <f>'Таблица цен ингредиентов'!L12</f>
        <v>Соевый жмых, 48% хим.</v>
      </c>
      <c r="C17" s="164">
        <f>'Таблица цен ингредиентов'!M12</f>
        <v>0.3</v>
      </c>
      <c r="D17" s="96"/>
      <c r="E17" s="19"/>
      <c r="F17" s="19">
        <v>1.8</v>
      </c>
      <c r="G17" s="19"/>
      <c r="H17" s="19"/>
      <c r="I17" s="19"/>
      <c r="J17" s="19">
        <v>2.1</v>
      </c>
      <c r="K17" s="19">
        <v>2.4</v>
      </c>
      <c r="L17" s="19">
        <v>1.9</v>
      </c>
      <c r="M17" s="19">
        <v>2.1</v>
      </c>
    </row>
    <row r="18" spans="2:13" ht="12.75">
      <c r="B18" s="98" t="str">
        <f>'Таблица цен ингредиентов'!L14</f>
        <v>Соевый жмых, экспеллер</v>
      </c>
      <c r="C18" s="164">
        <f>'Таблица цен ингредиентов'!M14</f>
        <v>0.3</v>
      </c>
      <c r="D18" s="96"/>
      <c r="E18" s="19"/>
      <c r="F18" s="19"/>
      <c r="G18" s="19">
        <v>1.2</v>
      </c>
      <c r="H18" s="19"/>
      <c r="I18" s="19"/>
      <c r="J18" s="19"/>
      <c r="K18" s="19"/>
      <c r="L18" s="19"/>
      <c r="M18" s="19"/>
    </row>
    <row r="19" spans="2:13" ht="12.75">
      <c r="B19" s="98" t="str">
        <f>'Таблица цен ингредиентов'!L16</f>
        <v>Соевый жмых, выс. темп.</v>
      </c>
      <c r="C19" s="164">
        <f>'Таблица цен ингредиентов'!M16</f>
        <v>0.3</v>
      </c>
      <c r="D19" s="96"/>
      <c r="E19" s="19"/>
      <c r="F19" s="19"/>
      <c r="G19" s="19"/>
      <c r="H19" s="19">
        <v>0.9</v>
      </c>
      <c r="I19" s="19"/>
      <c r="J19" s="19"/>
      <c r="K19" s="19"/>
      <c r="L19" s="19"/>
      <c r="M19" s="19"/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/>
      <c r="E20" s="19"/>
      <c r="F20" s="19"/>
      <c r="G20" s="19"/>
      <c r="H20" s="19"/>
      <c r="I20" s="19">
        <v>1.9</v>
      </c>
      <c r="J20" s="19"/>
      <c r="K20" s="19"/>
      <c r="L20" s="19"/>
      <c r="M20" s="19"/>
    </row>
    <row r="21" spans="2:13" ht="12.75">
      <c r="B21" s="98" t="str">
        <f>'Таблица цен ингредиентов'!G10</f>
        <v>Зерно ячменя, прессованное</v>
      </c>
      <c r="C21" s="164">
        <f>'Таблица цен ингредиентов'!H10</f>
        <v>0.18</v>
      </c>
      <c r="D21" s="34"/>
      <c r="E21" s="24"/>
      <c r="F21" s="24"/>
      <c r="G21" s="24"/>
      <c r="H21" s="24"/>
      <c r="I21" s="19"/>
      <c r="J21" s="19">
        <v>4</v>
      </c>
      <c r="K21" s="19"/>
      <c r="L21" s="19"/>
      <c r="M21" s="19">
        <v>1.3</v>
      </c>
    </row>
    <row r="22" spans="2:13" ht="12.75">
      <c r="B22" s="98" t="str">
        <f>'Таблица цен ингредиентов'!G12</f>
        <v>Зерно овса, прессованное</v>
      </c>
      <c r="C22" s="164">
        <f>'Таблица цен ингредиентов'!H12</f>
        <v>0.18</v>
      </c>
      <c r="D22" s="34"/>
      <c r="E22" s="24"/>
      <c r="F22" s="24"/>
      <c r="G22" s="24"/>
      <c r="H22" s="24"/>
      <c r="I22" s="19"/>
      <c r="J22" s="19"/>
      <c r="K22" s="19">
        <v>4</v>
      </c>
      <c r="L22" s="19"/>
      <c r="M22" s="19">
        <v>1.3</v>
      </c>
    </row>
    <row r="23" spans="2:13" ht="12.75">
      <c r="B23" s="98" t="str">
        <f>'Таблица цен ингредиентов'!G14</f>
        <v>Зерно пшеницы, пресс.</v>
      </c>
      <c r="C23" s="164">
        <f>'Таблица цен ингредиентов'!H14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4</v>
      </c>
      <c r="M23" s="19">
        <v>1.4</v>
      </c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0.11</v>
      </c>
      <c r="E29" s="23">
        <v>0.11</v>
      </c>
      <c r="F29" s="23">
        <v>0.11</v>
      </c>
      <c r="G29" s="23">
        <v>0.11</v>
      </c>
      <c r="H29" s="23">
        <v>0.11</v>
      </c>
      <c r="I29" s="23">
        <v>0.11</v>
      </c>
      <c r="J29" s="23">
        <v>0.11</v>
      </c>
      <c r="K29" s="23">
        <v>0.11</v>
      </c>
      <c r="L29" s="23">
        <v>0.11</v>
      </c>
      <c r="M29" s="23">
        <v>0.11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16.8</v>
      </c>
      <c r="E33" s="17">
        <v>20.1</v>
      </c>
      <c r="F33" s="17">
        <v>20.1</v>
      </c>
      <c r="G33" s="17">
        <v>20.1</v>
      </c>
      <c r="H33" s="17">
        <v>20.1</v>
      </c>
      <c r="I33" s="17">
        <v>18.3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268</v>
      </c>
      <c r="D34" s="19">
        <v>18.4</v>
      </c>
      <c r="E34" s="19">
        <v>26.1</v>
      </c>
      <c r="F34" s="19">
        <v>25.4</v>
      </c>
      <c r="G34" s="19">
        <v>25.3</v>
      </c>
      <c r="H34" s="19">
        <v>25.1</v>
      </c>
      <c r="I34" s="19">
        <v>23.5</v>
      </c>
      <c r="J34" s="19">
        <v>25.4</v>
      </c>
      <c r="K34" s="19">
        <v>25.4</v>
      </c>
      <c r="L34" s="19">
        <v>25.6</v>
      </c>
      <c r="M34" s="19">
        <v>25.5</v>
      </c>
    </row>
    <row r="35" spans="2:13" ht="12.75">
      <c r="B35" s="247" t="s">
        <v>297</v>
      </c>
      <c r="C35" s="79" t="s">
        <v>269</v>
      </c>
      <c r="D35" s="19">
        <v>15.8</v>
      </c>
      <c r="E35" s="19">
        <v>25.2</v>
      </c>
      <c r="F35" s="19">
        <v>25.3</v>
      </c>
      <c r="G35" s="19">
        <v>25.4</v>
      </c>
      <c r="H35" s="19">
        <v>25.1</v>
      </c>
      <c r="I35" s="19">
        <v>20.5</v>
      </c>
      <c r="J35" s="19">
        <v>25.2</v>
      </c>
      <c r="K35" s="19">
        <v>25.3</v>
      </c>
      <c r="L35" s="19">
        <v>25.3</v>
      </c>
      <c r="M35" s="19">
        <v>25.2</v>
      </c>
    </row>
    <row r="36" spans="2:13" ht="13.5" thickBot="1">
      <c r="B36" s="35" t="s">
        <v>298</v>
      </c>
      <c r="C36" s="80" t="s">
        <v>270</v>
      </c>
      <c r="D36" s="20">
        <v>824</v>
      </c>
      <c r="E36" s="20">
        <v>1261</v>
      </c>
      <c r="F36" s="20">
        <v>1294</v>
      </c>
      <c r="G36" s="20">
        <v>972</v>
      </c>
      <c r="H36" s="20">
        <v>918</v>
      </c>
      <c r="I36" s="20">
        <v>1061</v>
      </c>
      <c r="J36" s="20">
        <v>1499</v>
      </c>
      <c r="K36" s="20">
        <v>1615</v>
      </c>
      <c r="L36" s="20">
        <v>1507</v>
      </c>
      <c r="M36" s="20">
        <v>1536</v>
      </c>
    </row>
    <row r="37" spans="2:13" ht="13.5" thickTop="1">
      <c r="B37" s="35" t="s">
        <v>299</v>
      </c>
      <c r="C37" s="81" t="s">
        <v>308</v>
      </c>
      <c r="D37" s="20">
        <v>-15</v>
      </c>
      <c r="E37" s="20">
        <v>13</v>
      </c>
      <c r="F37" s="20">
        <v>18</v>
      </c>
      <c r="G37" s="20">
        <v>26</v>
      </c>
      <c r="H37" s="20">
        <v>8</v>
      </c>
      <c r="I37" s="20">
        <v>31</v>
      </c>
      <c r="J37" s="20">
        <v>9</v>
      </c>
      <c r="K37" s="20">
        <v>16</v>
      </c>
      <c r="L37" s="20">
        <v>21</v>
      </c>
      <c r="M37" s="20">
        <v>10</v>
      </c>
    </row>
    <row r="38" spans="2:13" ht="12.75">
      <c r="B38" s="35" t="s">
        <v>279</v>
      </c>
      <c r="C38" s="58" t="s">
        <v>268</v>
      </c>
      <c r="D38" s="20">
        <v>18</v>
      </c>
      <c r="E38" s="20">
        <v>20.9</v>
      </c>
      <c r="F38" s="20">
        <v>21.1</v>
      </c>
      <c r="G38" s="20">
        <v>19.6</v>
      </c>
      <c r="H38" s="20">
        <v>19.2</v>
      </c>
      <c r="I38" s="20">
        <v>20</v>
      </c>
      <c r="J38" s="20">
        <v>22.1</v>
      </c>
      <c r="K38" s="20">
        <v>22.7</v>
      </c>
      <c r="L38" s="20">
        <v>22.2</v>
      </c>
      <c r="M38" s="20">
        <v>22.3</v>
      </c>
    </row>
    <row r="39" spans="2:13" ht="12.75">
      <c r="B39" s="244" t="s">
        <v>300</v>
      </c>
      <c r="C39" s="58" t="s">
        <v>309</v>
      </c>
      <c r="D39" s="20">
        <v>14.4</v>
      </c>
      <c r="E39" s="19">
        <v>15.9</v>
      </c>
      <c r="F39" s="19">
        <v>16</v>
      </c>
      <c r="G39" s="19">
        <v>14.4</v>
      </c>
      <c r="H39" s="19">
        <v>14.1</v>
      </c>
      <c r="I39" s="19">
        <v>15.7</v>
      </c>
      <c r="J39" s="19">
        <v>16.9</v>
      </c>
      <c r="K39" s="19">
        <v>17.5</v>
      </c>
      <c r="L39" s="19">
        <v>17</v>
      </c>
      <c r="M39" s="19">
        <v>17.1</v>
      </c>
    </row>
    <row r="40" spans="2:13" ht="12.75">
      <c r="B40" s="245" t="s">
        <v>301</v>
      </c>
      <c r="C40" s="58" t="s">
        <v>310</v>
      </c>
      <c r="D40" s="20">
        <v>3.6</v>
      </c>
      <c r="E40" s="19">
        <v>5</v>
      </c>
      <c r="F40" s="19">
        <v>5.2</v>
      </c>
      <c r="G40" s="19">
        <v>5.2</v>
      </c>
      <c r="H40" s="19">
        <v>5.1</v>
      </c>
      <c r="I40" s="19">
        <v>4.3</v>
      </c>
      <c r="J40" s="19">
        <v>5.2</v>
      </c>
      <c r="K40" s="19">
        <v>5.2</v>
      </c>
      <c r="L40" s="19">
        <v>5.1</v>
      </c>
      <c r="M40" s="19">
        <v>5.2</v>
      </c>
    </row>
    <row r="41" spans="2:13" ht="13.5" thickBot="1">
      <c r="B41" s="35" t="s">
        <v>302</v>
      </c>
      <c r="C41" s="59" t="s">
        <v>311</v>
      </c>
      <c r="D41" s="20">
        <v>29</v>
      </c>
      <c r="E41" s="20">
        <v>24</v>
      </c>
      <c r="F41" s="20">
        <v>29</v>
      </c>
      <c r="G41" s="20">
        <v>27</v>
      </c>
      <c r="H41" s="20">
        <v>27</v>
      </c>
      <c r="I41" s="20">
        <v>27</v>
      </c>
      <c r="J41" s="20">
        <v>28</v>
      </c>
      <c r="K41" s="20">
        <v>28</v>
      </c>
      <c r="L41" s="20">
        <v>28</v>
      </c>
      <c r="M41" s="20">
        <v>28</v>
      </c>
    </row>
    <row r="42" spans="2:13" ht="13.5" thickTop="1">
      <c r="B42" s="35" t="s">
        <v>303</v>
      </c>
      <c r="C42" s="60" t="s">
        <v>312</v>
      </c>
      <c r="D42" s="20">
        <v>17</v>
      </c>
      <c r="E42" s="20">
        <v>19</v>
      </c>
      <c r="F42" s="20">
        <v>19</v>
      </c>
      <c r="G42" s="20">
        <v>16</v>
      </c>
      <c r="H42" s="20">
        <v>16</v>
      </c>
      <c r="I42" s="20">
        <v>20</v>
      </c>
      <c r="J42" s="20">
        <v>22</v>
      </c>
      <c r="K42" s="20">
        <v>22</v>
      </c>
      <c r="L42" s="20">
        <v>21</v>
      </c>
      <c r="M42" s="20">
        <v>21</v>
      </c>
    </row>
    <row r="43" spans="2:13" ht="12.75">
      <c r="B43" s="35" t="s">
        <v>306</v>
      </c>
      <c r="C43" s="61" t="s">
        <v>276</v>
      </c>
      <c r="D43" s="20">
        <v>35</v>
      </c>
      <c r="E43" s="21">
        <v>32</v>
      </c>
      <c r="F43" s="21">
        <v>34</v>
      </c>
      <c r="G43" s="21">
        <v>35</v>
      </c>
      <c r="H43" s="21">
        <v>35</v>
      </c>
      <c r="I43" s="21">
        <v>34</v>
      </c>
      <c r="J43" s="21">
        <v>35</v>
      </c>
      <c r="K43" s="21">
        <v>37</v>
      </c>
      <c r="L43" s="21">
        <v>34</v>
      </c>
      <c r="M43" s="21">
        <v>35</v>
      </c>
    </row>
    <row r="44" spans="2:13" ht="12.75">
      <c r="B44" s="35" t="s">
        <v>304</v>
      </c>
      <c r="C44" s="62" t="s">
        <v>277</v>
      </c>
      <c r="D44" s="21">
        <v>27</v>
      </c>
      <c r="E44" s="21">
        <v>24</v>
      </c>
      <c r="F44" s="21">
        <v>26</v>
      </c>
      <c r="G44" s="21">
        <v>26</v>
      </c>
      <c r="H44" s="21">
        <v>26</v>
      </c>
      <c r="I44" s="21">
        <v>25</v>
      </c>
      <c r="J44" s="21">
        <v>26</v>
      </c>
      <c r="K44" s="21">
        <v>27</v>
      </c>
      <c r="L44" s="21">
        <v>26</v>
      </c>
      <c r="M44" s="21">
        <v>26</v>
      </c>
    </row>
    <row r="45" spans="2:13" ht="13.5" thickBot="1">
      <c r="B45" s="56" t="s">
        <v>305</v>
      </c>
      <c r="C45" s="63" t="s">
        <v>278</v>
      </c>
      <c r="D45" s="69">
        <v>37</v>
      </c>
      <c r="E45" s="70">
        <v>38</v>
      </c>
      <c r="F45" s="70">
        <v>36</v>
      </c>
      <c r="G45" s="70">
        <v>37</v>
      </c>
      <c r="H45" s="70">
        <v>38</v>
      </c>
      <c r="I45" s="70">
        <v>36</v>
      </c>
      <c r="J45" s="70">
        <v>34</v>
      </c>
      <c r="K45" s="70">
        <v>31</v>
      </c>
      <c r="L45" s="70">
        <v>35</v>
      </c>
      <c r="M45" s="70">
        <v>33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200">
        <f>'Демонстрация качества фуража'!C46</f>
        <v>0.25</v>
      </c>
      <c r="D46" s="185">
        <f aca="true" t="shared" si="0" ref="D46:M46">D35*$C46</f>
        <v>3.95</v>
      </c>
      <c r="E46" s="185">
        <f t="shared" si="0"/>
        <v>6.3</v>
      </c>
      <c r="F46" s="185">
        <f t="shared" si="0"/>
        <v>6.325</v>
      </c>
      <c r="G46" s="185">
        <f t="shared" si="0"/>
        <v>6.35</v>
      </c>
      <c r="H46" s="185">
        <f t="shared" si="0"/>
        <v>6.275</v>
      </c>
      <c r="I46" s="185">
        <f t="shared" si="0"/>
        <v>5.125</v>
      </c>
      <c r="J46" s="185">
        <f t="shared" si="0"/>
        <v>6.3</v>
      </c>
      <c r="K46" s="185">
        <f t="shared" si="0"/>
        <v>6.325</v>
      </c>
      <c r="L46" s="185">
        <f t="shared" si="0"/>
        <v>6.325</v>
      </c>
      <c r="M46" s="186">
        <f t="shared" si="0"/>
        <v>6.3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2.775</v>
      </c>
      <c r="E47" s="188">
        <f aca="true" t="shared" si="1" ref="E47:M47">E13*$C13+E14*$C14+E15*$C15+E16*$C16+E17*$C17+E18*$C18+E19*$C19+E20*$C20+E21*$C21+E22*$C22+E23*$C23+E24*$C24+E26*$C26+E27*$C27+E28*$C28+E29*$C29</f>
        <v>3.695</v>
      </c>
      <c r="F47" s="188">
        <f t="shared" si="1"/>
        <v>3.5524999999999998</v>
      </c>
      <c r="G47" s="188">
        <f t="shared" si="1"/>
        <v>3.475</v>
      </c>
      <c r="H47" s="188">
        <f t="shared" si="1"/>
        <v>3.439</v>
      </c>
      <c r="I47" s="188">
        <f t="shared" si="1"/>
        <v>3.1175</v>
      </c>
      <c r="J47" s="188">
        <f t="shared" si="1"/>
        <v>3.5799999999999996</v>
      </c>
      <c r="K47" s="188">
        <f t="shared" si="1"/>
        <v>3.645</v>
      </c>
      <c r="L47" s="188">
        <f t="shared" si="1"/>
        <v>3.57</v>
      </c>
      <c r="M47" s="189">
        <f t="shared" si="1"/>
        <v>3.5925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1.1750000000000003</v>
      </c>
      <c r="E48" s="191">
        <f t="shared" si="2"/>
        <v>2.605</v>
      </c>
      <c r="F48" s="191">
        <f t="shared" si="2"/>
        <v>2.7725000000000004</v>
      </c>
      <c r="G48" s="191">
        <f t="shared" si="2"/>
        <v>2.8749999999999996</v>
      </c>
      <c r="H48" s="191">
        <f t="shared" si="2"/>
        <v>2.8360000000000003</v>
      </c>
      <c r="I48" s="191">
        <f t="shared" si="2"/>
        <v>2.0075</v>
      </c>
      <c r="J48" s="191">
        <f t="shared" si="2"/>
        <v>2.72</v>
      </c>
      <c r="K48" s="191">
        <f t="shared" si="2"/>
        <v>2.68</v>
      </c>
      <c r="L48" s="191">
        <f t="shared" si="2"/>
        <v>2.7550000000000003</v>
      </c>
      <c r="M48" s="192">
        <f t="shared" si="2"/>
        <v>2.7075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1.9650000000000003</v>
      </c>
      <c r="E49" s="194">
        <f t="shared" si="3"/>
        <v>3.8649999999999998</v>
      </c>
      <c r="F49" s="194">
        <f t="shared" si="3"/>
        <v>4.0375</v>
      </c>
      <c r="G49" s="194">
        <f t="shared" si="3"/>
        <v>4.145</v>
      </c>
      <c r="H49" s="194">
        <f t="shared" si="3"/>
        <v>4.091</v>
      </c>
      <c r="I49" s="194">
        <f t="shared" si="3"/>
        <v>3.0324999999999993</v>
      </c>
      <c r="J49" s="194">
        <f t="shared" si="3"/>
        <v>3.98</v>
      </c>
      <c r="K49" s="194">
        <f t="shared" si="3"/>
        <v>3.945</v>
      </c>
      <c r="L49" s="194">
        <f t="shared" si="3"/>
        <v>4.02</v>
      </c>
      <c r="M49" s="195">
        <f t="shared" si="3"/>
        <v>3.9675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514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77</v>
      </c>
      <c r="E6" s="2" t="s">
        <v>12</v>
      </c>
      <c r="F6" s="2" t="s">
        <v>16</v>
      </c>
      <c r="G6" s="2" t="s">
        <v>17</v>
      </c>
      <c r="H6" s="2" t="s">
        <v>59</v>
      </c>
      <c r="I6" s="2" t="s">
        <v>135</v>
      </c>
      <c r="J6" s="2" t="s">
        <v>136</v>
      </c>
      <c r="K6" s="2" t="s">
        <v>137</v>
      </c>
      <c r="L6" s="5" t="s">
        <v>138</v>
      </c>
      <c r="M6" s="2" t="s">
        <v>139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9"/>
    </row>
    <row r="8" spans="2:13" ht="16.5" customHeight="1" thickBot="1" thickTop="1">
      <c r="B8" s="241" t="s">
        <v>293</v>
      </c>
      <c r="C8" s="236" t="s">
        <v>259</v>
      </c>
      <c r="D8" s="258" t="s">
        <v>389</v>
      </c>
      <c r="E8" s="254" t="s">
        <v>390</v>
      </c>
      <c r="F8" s="254" t="s">
        <v>391</v>
      </c>
      <c r="G8" s="254" t="s">
        <v>392</v>
      </c>
      <c r="H8" s="256" t="s">
        <v>455</v>
      </c>
      <c r="I8" s="256" t="s">
        <v>456</v>
      </c>
      <c r="J8" s="254" t="s">
        <v>457</v>
      </c>
      <c r="K8" s="256" t="s">
        <v>458</v>
      </c>
      <c r="L8" s="254" t="s">
        <v>459</v>
      </c>
      <c r="M8" s="254" t="s">
        <v>429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15</v>
      </c>
      <c r="E12" s="103">
        <v>25</v>
      </c>
      <c r="F12" s="103">
        <v>25</v>
      </c>
      <c r="G12" s="103">
        <v>25</v>
      </c>
      <c r="H12" s="103">
        <v>25</v>
      </c>
      <c r="I12" s="103">
        <v>20</v>
      </c>
      <c r="J12" s="103">
        <v>25</v>
      </c>
      <c r="K12" s="103">
        <v>25</v>
      </c>
      <c r="L12" s="103">
        <v>25</v>
      </c>
      <c r="M12" s="108">
        <v>25</v>
      </c>
    </row>
    <row r="13" spans="2:13" ht="13.5" thickTop="1">
      <c r="B13" s="97" t="str">
        <f>'Таблица цен ингредиентов'!B24</f>
        <v>Сено бобовых, зрелое</v>
      </c>
      <c r="C13" s="163">
        <f>'Таблица цен ингредиентов'!C24</f>
        <v>0.1</v>
      </c>
      <c r="D13" s="95">
        <v>15.2</v>
      </c>
      <c r="E13" s="17">
        <v>14.1</v>
      </c>
      <c r="F13" s="17">
        <v>14.2</v>
      </c>
      <c r="G13" s="17">
        <v>13.8</v>
      </c>
      <c r="H13" s="17">
        <v>13.8</v>
      </c>
      <c r="I13" s="17">
        <v>14.3</v>
      </c>
      <c r="J13" s="17">
        <v>13.2</v>
      </c>
      <c r="K13" s="17">
        <v>12.8</v>
      </c>
      <c r="L13" s="17">
        <v>14</v>
      </c>
      <c r="M13" s="17">
        <v>13.3</v>
      </c>
    </row>
    <row r="14" spans="2:13" ht="12.75">
      <c r="B14" s="98" t="str">
        <f>'Таблица цен ингредиентов'!G18</f>
        <v>Кукурузное зерно, молотое</v>
      </c>
      <c r="C14" s="164">
        <f>'Таблица цен ингредиентов'!H18</f>
        <v>0.18</v>
      </c>
      <c r="D14" s="96">
        <v>4</v>
      </c>
      <c r="E14" s="19">
        <v>7</v>
      </c>
      <c r="F14" s="19">
        <v>7.5</v>
      </c>
      <c r="G14" s="19">
        <v>8.5</v>
      </c>
      <c r="H14" s="19">
        <v>8.7</v>
      </c>
      <c r="I14" s="19">
        <v>5</v>
      </c>
      <c r="J14" s="19"/>
      <c r="K14" s="19"/>
      <c r="L14" s="19"/>
      <c r="M14" s="19"/>
    </row>
    <row r="15" spans="2:13" ht="12.75">
      <c r="B15" s="98" t="str">
        <f>'Таблица цен ингредиентов'!G16</f>
        <v>Пшеничные высевки</v>
      </c>
      <c r="C15" s="164">
        <f>'Таблица цен ингредиентов'!H16</f>
        <v>0.18</v>
      </c>
      <c r="D15" s="96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98" t="str">
        <f>'Таблица цен ингредиентов'!L10</f>
        <v>Соевый жмых, 44% химически</v>
      </c>
      <c r="C16" s="164">
        <f>'Таблица цен ингредиентов'!M10</f>
        <v>0.3</v>
      </c>
      <c r="D16" s="96"/>
      <c r="E16" s="19">
        <v>2.1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98" t="str">
        <f>'Таблица цен ингредиентов'!L12</f>
        <v>Соевый жмых, 48% хим.</v>
      </c>
      <c r="C17" s="164">
        <f>'Таблица цен ингредиентов'!M12</f>
        <v>0.3</v>
      </c>
      <c r="D17" s="96"/>
      <c r="E17" s="19"/>
      <c r="F17" s="19">
        <v>1.5</v>
      </c>
      <c r="G17" s="19"/>
      <c r="H17" s="19"/>
      <c r="I17" s="19"/>
      <c r="J17" s="19">
        <v>2.11</v>
      </c>
      <c r="K17" s="19">
        <v>2.6</v>
      </c>
      <c r="L17" s="19">
        <v>1.6</v>
      </c>
      <c r="M17" s="19">
        <v>2.1</v>
      </c>
    </row>
    <row r="18" spans="2:13" ht="12.75">
      <c r="B18" s="98" t="str">
        <f>'Таблица цен ингредиентов'!L14</f>
        <v>Соевый жмых, экспеллер</v>
      </c>
      <c r="C18" s="164">
        <f>'Таблица цен ингредиентов'!M14</f>
        <v>0.3</v>
      </c>
      <c r="D18" s="96"/>
      <c r="E18" s="19"/>
      <c r="F18" s="19"/>
      <c r="G18" s="19">
        <v>0.9</v>
      </c>
      <c r="H18" s="19"/>
      <c r="I18" s="19"/>
      <c r="J18" s="19"/>
      <c r="K18" s="19"/>
      <c r="L18" s="19"/>
      <c r="M18" s="19"/>
    </row>
    <row r="19" spans="2:13" ht="12.75">
      <c r="B19" s="98" t="str">
        <f>'Таблица цен ингредиентов'!L16</f>
        <v>Соевый жмых, выс. темп.</v>
      </c>
      <c r="C19" s="164">
        <f>'Таблица цен ингредиентов'!M16</f>
        <v>0.3</v>
      </c>
      <c r="D19" s="96"/>
      <c r="E19" s="19"/>
      <c r="F19" s="19"/>
      <c r="G19" s="19"/>
      <c r="H19" s="19">
        <v>0.7</v>
      </c>
      <c r="I19" s="19"/>
      <c r="J19" s="19"/>
      <c r="K19" s="19"/>
      <c r="L19" s="19"/>
      <c r="M19" s="19"/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/>
      <c r="E20" s="19"/>
      <c r="F20" s="19"/>
      <c r="G20" s="19"/>
      <c r="H20" s="19"/>
      <c r="I20" s="19">
        <v>1.8</v>
      </c>
      <c r="J20" s="19"/>
      <c r="K20" s="19"/>
      <c r="L20" s="19"/>
      <c r="M20" s="19"/>
    </row>
    <row r="21" spans="2:13" ht="12.75">
      <c r="B21" s="98" t="str">
        <f>'Таблица цен ингредиентов'!G10</f>
        <v>Зерно ячменя, прессованное</v>
      </c>
      <c r="C21" s="164">
        <f>'Таблица цен ингредиентов'!H10</f>
        <v>0.18</v>
      </c>
      <c r="D21" s="34"/>
      <c r="E21" s="24"/>
      <c r="F21" s="24"/>
      <c r="G21" s="24"/>
      <c r="H21" s="24"/>
      <c r="I21" s="19"/>
      <c r="J21" s="19">
        <v>7.5</v>
      </c>
      <c r="K21" s="19"/>
      <c r="L21" s="19"/>
      <c r="M21" s="19">
        <v>2.5</v>
      </c>
    </row>
    <row r="22" spans="2:13" ht="12.75">
      <c r="B22" s="98" t="str">
        <f>'Таблица цен ингредиентов'!G12</f>
        <v>Зерно овса, прессованное</v>
      </c>
      <c r="C22" s="164">
        <f>'Таблица цен ингредиентов'!H12</f>
        <v>0.18</v>
      </c>
      <c r="D22" s="34"/>
      <c r="E22" s="24"/>
      <c r="F22" s="24"/>
      <c r="G22" s="24"/>
      <c r="H22" s="24"/>
      <c r="I22" s="19"/>
      <c r="J22" s="19"/>
      <c r="K22" s="19">
        <v>7.5</v>
      </c>
      <c r="L22" s="19"/>
      <c r="M22" s="19">
        <v>2.5</v>
      </c>
    </row>
    <row r="23" spans="2:13" ht="12.75">
      <c r="B23" s="98" t="str">
        <f>'Таблица цен ингредиентов'!G14</f>
        <v>Зерно пшеницы, пресс.</v>
      </c>
      <c r="C23" s="164">
        <f>'Таблица цен ингредиентов'!H14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7.5</v>
      </c>
      <c r="M23" s="19">
        <v>2.5</v>
      </c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/>
      <c r="E27" s="24"/>
      <c r="F27" s="24"/>
      <c r="G27" s="24"/>
      <c r="H27" s="24"/>
      <c r="I27" s="24">
        <v>0.06</v>
      </c>
      <c r="J27" s="24">
        <v>0.06</v>
      </c>
      <c r="K27" s="24">
        <v>0.06</v>
      </c>
      <c r="L27" s="24">
        <v>0.06</v>
      </c>
      <c r="M27" s="24">
        <v>0.06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0.11</v>
      </c>
      <c r="E29" s="23">
        <v>0.11</v>
      </c>
      <c r="F29" s="23">
        <v>0.11</v>
      </c>
      <c r="G29" s="23">
        <v>0.11</v>
      </c>
      <c r="H29" s="23">
        <v>0.11</v>
      </c>
      <c r="I29" s="23">
        <v>0.11</v>
      </c>
      <c r="J29" s="23">
        <v>0.05</v>
      </c>
      <c r="K29" s="23">
        <v>0.05</v>
      </c>
      <c r="L29" s="23">
        <v>0.05</v>
      </c>
      <c r="M29" s="23">
        <v>0.05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16.5</v>
      </c>
      <c r="E33" s="17">
        <v>20.1</v>
      </c>
      <c r="F33" s="17">
        <v>20.1</v>
      </c>
      <c r="G33" s="17">
        <v>20.1</v>
      </c>
      <c r="H33" s="17">
        <v>20.1</v>
      </c>
      <c r="I33" s="17">
        <v>18.3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268</v>
      </c>
      <c r="D34" s="19">
        <v>15.7</v>
      </c>
      <c r="E34" s="19">
        <v>25.3</v>
      </c>
      <c r="F34" s="19">
        <v>25.2</v>
      </c>
      <c r="G34" s="19">
        <v>25.3</v>
      </c>
      <c r="H34" s="19">
        <v>25.1</v>
      </c>
      <c r="I34" s="19">
        <v>22.2</v>
      </c>
      <c r="J34" s="19">
        <v>25.3</v>
      </c>
      <c r="K34" s="19">
        <v>25.3</v>
      </c>
      <c r="L34" s="19">
        <v>25.4</v>
      </c>
      <c r="M34" s="19">
        <v>25.3</v>
      </c>
    </row>
    <row r="35" spans="2:13" ht="12.75">
      <c r="B35" s="247" t="s">
        <v>297</v>
      </c>
      <c r="C35" s="79" t="s">
        <v>269</v>
      </c>
      <c r="D35" s="19">
        <v>14.8</v>
      </c>
      <c r="E35" s="19">
        <v>25.1</v>
      </c>
      <c r="F35" s="19">
        <v>25.3</v>
      </c>
      <c r="G35" s="19">
        <v>25.2</v>
      </c>
      <c r="H35" s="19">
        <v>25.1</v>
      </c>
      <c r="I35" s="19">
        <v>20.2</v>
      </c>
      <c r="J35" s="19">
        <v>25.1</v>
      </c>
      <c r="K35" s="19">
        <v>25.1</v>
      </c>
      <c r="L35" s="19">
        <v>25</v>
      </c>
      <c r="M35" s="19">
        <v>25.1</v>
      </c>
    </row>
    <row r="36" spans="2:13" ht="13.5" thickBot="1">
      <c r="B36" s="35" t="s">
        <v>298</v>
      </c>
      <c r="C36" s="80" t="s">
        <v>270</v>
      </c>
      <c r="D36" s="20">
        <v>432</v>
      </c>
      <c r="E36" s="20">
        <v>633</v>
      </c>
      <c r="F36" s="20">
        <v>465</v>
      </c>
      <c r="G36" s="20">
        <v>139</v>
      </c>
      <c r="H36" s="20">
        <v>98</v>
      </c>
      <c r="I36" s="20">
        <v>572</v>
      </c>
      <c r="J36" s="20">
        <v>881</v>
      </c>
      <c r="K36" s="20">
        <v>1101</v>
      </c>
      <c r="L36" s="20">
        <v>863</v>
      </c>
      <c r="M36" s="20">
        <v>949</v>
      </c>
    </row>
    <row r="37" spans="2:13" ht="13.5" thickTop="1">
      <c r="B37" s="35" t="s">
        <v>299</v>
      </c>
      <c r="C37" s="81" t="s">
        <v>308</v>
      </c>
      <c r="D37" s="20">
        <v>-14</v>
      </c>
      <c r="E37" s="20">
        <v>7</v>
      </c>
      <c r="F37" s="20">
        <v>18</v>
      </c>
      <c r="G37" s="20">
        <v>10</v>
      </c>
      <c r="H37" s="20">
        <v>9</v>
      </c>
      <c r="I37" s="20">
        <v>16</v>
      </c>
      <c r="J37" s="20">
        <v>9</v>
      </c>
      <c r="K37" s="20">
        <v>9</v>
      </c>
      <c r="L37" s="20">
        <v>1</v>
      </c>
      <c r="M37" s="20">
        <v>7</v>
      </c>
    </row>
    <row r="38" spans="2:13" ht="12.75">
      <c r="B38" s="35" t="s">
        <v>279</v>
      </c>
      <c r="C38" s="58" t="s">
        <v>268</v>
      </c>
      <c r="D38" s="20">
        <v>15.7</v>
      </c>
      <c r="E38" s="20">
        <v>17.9</v>
      </c>
      <c r="F38" s="20">
        <v>17.1</v>
      </c>
      <c r="G38" s="20">
        <v>15.5</v>
      </c>
      <c r="H38" s="20">
        <v>15.3</v>
      </c>
      <c r="I38" s="20">
        <v>17.3</v>
      </c>
      <c r="J38" s="20">
        <v>19.1</v>
      </c>
      <c r="K38" s="20">
        <v>20.2</v>
      </c>
      <c r="L38" s="20">
        <v>18.9</v>
      </c>
      <c r="M38" s="20">
        <v>19.4</v>
      </c>
    </row>
    <row r="39" spans="2:13" ht="12.75">
      <c r="B39" s="244" t="s">
        <v>300</v>
      </c>
      <c r="C39" s="58" t="s">
        <v>309</v>
      </c>
      <c r="D39" s="20">
        <v>11.8</v>
      </c>
      <c r="E39" s="19">
        <v>12.8</v>
      </c>
      <c r="F39" s="19">
        <v>12</v>
      </c>
      <c r="G39" s="19">
        <v>10.4</v>
      </c>
      <c r="H39" s="19">
        <v>10.2</v>
      </c>
      <c r="I39" s="19">
        <v>12.8</v>
      </c>
      <c r="J39" s="19">
        <v>14</v>
      </c>
      <c r="K39" s="19">
        <v>15</v>
      </c>
      <c r="L39" s="19">
        <v>13.9</v>
      </c>
      <c r="M39" s="19">
        <v>14.3</v>
      </c>
    </row>
    <row r="40" spans="2:13" ht="12.75">
      <c r="B40" s="245" t="s">
        <v>301</v>
      </c>
      <c r="C40" s="58" t="s">
        <v>310</v>
      </c>
      <c r="D40" s="20">
        <v>3.8</v>
      </c>
      <c r="E40" s="19">
        <v>5.1</v>
      </c>
      <c r="F40" s="19">
        <v>5.1</v>
      </c>
      <c r="G40" s="19">
        <v>5</v>
      </c>
      <c r="H40" s="19">
        <v>5</v>
      </c>
      <c r="I40" s="19">
        <v>4.5</v>
      </c>
      <c r="J40" s="19">
        <v>5.1</v>
      </c>
      <c r="K40" s="19">
        <v>5.2</v>
      </c>
      <c r="L40" s="19">
        <v>5</v>
      </c>
      <c r="M40" s="19">
        <v>5.1</v>
      </c>
    </row>
    <row r="41" spans="2:13" ht="13.5" thickBot="1">
      <c r="B41" s="35" t="s">
        <v>302</v>
      </c>
      <c r="C41" s="59" t="s">
        <v>311</v>
      </c>
      <c r="D41" s="20">
        <v>24</v>
      </c>
      <c r="E41" s="20">
        <v>12</v>
      </c>
      <c r="F41" s="20">
        <v>11</v>
      </c>
      <c r="G41" s="20">
        <v>9</v>
      </c>
      <c r="H41" s="20">
        <v>9</v>
      </c>
      <c r="I41" s="20">
        <v>18</v>
      </c>
      <c r="J41" s="20">
        <v>18</v>
      </c>
      <c r="K41" s="20">
        <v>20</v>
      </c>
      <c r="L41" s="20">
        <v>19</v>
      </c>
      <c r="M41" s="20">
        <v>19</v>
      </c>
    </row>
    <row r="42" spans="2:13" ht="13.5" thickTop="1">
      <c r="B42" s="35" t="s">
        <v>303</v>
      </c>
      <c r="C42" s="60" t="s">
        <v>312</v>
      </c>
      <c r="D42" s="20">
        <v>17</v>
      </c>
      <c r="E42" s="20">
        <v>17</v>
      </c>
      <c r="F42" s="20">
        <v>16</v>
      </c>
      <c r="G42" s="20">
        <v>14</v>
      </c>
      <c r="H42" s="20">
        <v>14</v>
      </c>
      <c r="I42" s="20">
        <v>18</v>
      </c>
      <c r="J42" s="20">
        <v>12</v>
      </c>
      <c r="K42" s="20">
        <v>14</v>
      </c>
      <c r="L42" s="20">
        <v>12</v>
      </c>
      <c r="M42" s="20">
        <v>13</v>
      </c>
    </row>
    <row r="43" spans="2:13" ht="12.75">
      <c r="B43" s="35" t="s">
        <v>306</v>
      </c>
      <c r="C43" s="61" t="s">
        <v>276</v>
      </c>
      <c r="D43" s="20">
        <v>41</v>
      </c>
      <c r="E43" s="21">
        <v>34</v>
      </c>
      <c r="F43" s="21">
        <v>34.25</v>
      </c>
      <c r="G43" s="21">
        <v>34</v>
      </c>
      <c r="H43" s="21">
        <v>34</v>
      </c>
      <c r="I43" s="21">
        <v>37</v>
      </c>
      <c r="J43" s="21">
        <v>36</v>
      </c>
      <c r="K43" s="21">
        <v>39</v>
      </c>
      <c r="L43" s="21">
        <v>35</v>
      </c>
      <c r="M43" s="21">
        <v>37</v>
      </c>
    </row>
    <row r="44" spans="2:13" ht="12.75">
      <c r="B44" s="35" t="s">
        <v>304</v>
      </c>
      <c r="C44" s="62" t="s">
        <v>277</v>
      </c>
      <c r="D44" s="21">
        <v>31</v>
      </c>
      <c r="E44" s="21">
        <v>25</v>
      </c>
      <c r="F44" s="21">
        <v>25</v>
      </c>
      <c r="G44" s="21">
        <v>24</v>
      </c>
      <c r="H44" s="21">
        <v>24</v>
      </c>
      <c r="I44" s="21">
        <v>28</v>
      </c>
      <c r="J44" s="21">
        <v>25</v>
      </c>
      <c r="K44" s="21">
        <v>27</v>
      </c>
      <c r="L44" s="21">
        <v>25</v>
      </c>
      <c r="M44" s="21">
        <v>26</v>
      </c>
    </row>
    <row r="45" spans="2:13" ht="13.5" thickBot="1">
      <c r="B45" s="56" t="s">
        <v>305</v>
      </c>
      <c r="C45" s="63" t="s">
        <v>278</v>
      </c>
      <c r="D45" s="69">
        <v>34</v>
      </c>
      <c r="E45" s="70">
        <v>39</v>
      </c>
      <c r="F45" s="70">
        <v>41</v>
      </c>
      <c r="G45" s="70">
        <v>43</v>
      </c>
      <c r="H45" s="70">
        <v>43</v>
      </c>
      <c r="I45" s="70">
        <v>35</v>
      </c>
      <c r="J45" s="70">
        <v>37</v>
      </c>
      <c r="K45" s="70">
        <v>32</v>
      </c>
      <c r="L45" s="70">
        <v>39</v>
      </c>
      <c r="M45" s="70">
        <v>36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3.7</v>
      </c>
      <c r="E46" s="185">
        <f t="shared" si="0"/>
        <v>6.275</v>
      </c>
      <c r="F46" s="185">
        <f t="shared" si="0"/>
        <v>6.325</v>
      </c>
      <c r="G46" s="185">
        <f t="shared" si="0"/>
        <v>6.3</v>
      </c>
      <c r="H46" s="185">
        <f t="shared" si="0"/>
        <v>6.275</v>
      </c>
      <c r="I46" s="185">
        <f t="shared" si="0"/>
        <v>5.05</v>
      </c>
      <c r="J46" s="185">
        <f t="shared" si="0"/>
        <v>6.275</v>
      </c>
      <c r="K46" s="185">
        <f t="shared" si="0"/>
        <v>6.275</v>
      </c>
      <c r="L46" s="185">
        <f t="shared" si="0"/>
        <v>6.25</v>
      </c>
      <c r="M46" s="186">
        <f t="shared" si="0"/>
        <v>6.275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2.345</v>
      </c>
      <c r="E47" s="188">
        <f aca="true" t="shared" si="1" ref="E47:M47">E13*$C13+E14*$C14+E15*$C15+E16*$C16+E17*$C17+E18*$C18+E19*$C19+E20*$C20+E21*$C21+E22*$C22+E23*$C23+E24*$C24+E26*$C26+E27*$C27+E28*$C28+E29*$C29</f>
        <v>3.405</v>
      </c>
      <c r="F47" s="188">
        <f t="shared" si="1"/>
        <v>3.3249999999999997</v>
      </c>
      <c r="G47" s="188">
        <f t="shared" si="1"/>
        <v>3.285</v>
      </c>
      <c r="H47" s="188">
        <f t="shared" si="1"/>
        <v>3.2609999999999997</v>
      </c>
      <c r="I47" s="188">
        <f t="shared" si="1"/>
        <v>2.8009999999999997</v>
      </c>
      <c r="J47" s="188">
        <f t="shared" si="1"/>
        <v>3.396</v>
      </c>
      <c r="K47" s="188">
        <f t="shared" si="1"/>
        <v>3.503</v>
      </c>
      <c r="L47" s="188">
        <f t="shared" si="1"/>
        <v>3.323</v>
      </c>
      <c r="M47" s="189">
        <f t="shared" si="1"/>
        <v>3.4030000000000005</v>
      </c>
    </row>
    <row r="48" spans="2:13" ht="15.75" customHeight="1" thickBot="1" thickTop="1">
      <c r="B48" s="249" t="s">
        <v>282</v>
      </c>
      <c r="C48" s="90" t="s">
        <v>336</v>
      </c>
      <c r="D48" s="190">
        <f aca="true" t="shared" si="2" ref="D48:M48">D46-D47</f>
        <v>1.355</v>
      </c>
      <c r="E48" s="191">
        <f t="shared" si="2"/>
        <v>2.8700000000000006</v>
      </c>
      <c r="F48" s="191">
        <f t="shared" si="2"/>
        <v>3.0000000000000004</v>
      </c>
      <c r="G48" s="191">
        <f t="shared" si="2"/>
        <v>3.0149999999999997</v>
      </c>
      <c r="H48" s="191">
        <f t="shared" si="2"/>
        <v>3.0140000000000007</v>
      </c>
      <c r="I48" s="191">
        <f t="shared" si="2"/>
        <v>2.249</v>
      </c>
      <c r="J48" s="191">
        <f t="shared" si="2"/>
        <v>2.8790000000000004</v>
      </c>
      <c r="K48" s="191">
        <f t="shared" si="2"/>
        <v>2.7720000000000002</v>
      </c>
      <c r="L48" s="191">
        <f t="shared" si="2"/>
        <v>2.927</v>
      </c>
      <c r="M48" s="192">
        <f t="shared" si="2"/>
        <v>2.872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2.095</v>
      </c>
      <c r="E49" s="194">
        <f t="shared" si="3"/>
        <v>4.125</v>
      </c>
      <c r="F49" s="194">
        <f t="shared" si="3"/>
        <v>4.265000000000001</v>
      </c>
      <c r="G49" s="194">
        <f t="shared" si="3"/>
        <v>4.2749999999999995</v>
      </c>
      <c r="H49" s="194">
        <f t="shared" si="3"/>
        <v>4.269</v>
      </c>
      <c r="I49" s="194">
        <f t="shared" si="3"/>
        <v>3.259</v>
      </c>
      <c r="J49" s="194">
        <f t="shared" si="3"/>
        <v>4.134</v>
      </c>
      <c r="K49" s="194">
        <f t="shared" si="3"/>
        <v>4.027</v>
      </c>
      <c r="L49" s="194">
        <f t="shared" si="3"/>
        <v>4.177</v>
      </c>
      <c r="M49" s="195">
        <f t="shared" si="3"/>
        <v>4.127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1">
        <f ca="1">TODAY()</f>
        <v>37937</v>
      </c>
      <c r="C2" s="85" t="str">
        <f>'Демонстрация качества фуража'!C2</f>
        <v>Косово</v>
      </c>
      <c r="D2" s="285" t="s">
        <v>515</v>
      </c>
      <c r="E2" s="301"/>
      <c r="F2" s="301"/>
      <c r="G2" s="301"/>
      <c r="H2" s="301"/>
      <c r="I2" s="301"/>
      <c r="J2" s="301"/>
      <c r="K2" s="301"/>
      <c r="L2" s="301"/>
      <c r="M2" s="302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290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231" t="s">
        <v>291</v>
      </c>
      <c r="C6" s="235" t="s">
        <v>258</v>
      </c>
      <c r="D6" s="32" t="s">
        <v>140</v>
      </c>
      <c r="E6" s="2" t="s">
        <v>18</v>
      </c>
      <c r="F6" s="2" t="s">
        <v>61</v>
      </c>
      <c r="G6" s="2" t="s">
        <v>141</v>
      </c>
      <c r="H6" s="2" t="s">
        <v>142</v>
      </c>
      <c r="I6" s="2" t="s">
        <v>13</v>
      </c>
      <c r="J6" s="2" t="s">
        <v>143</v>
      </c>
      <c r="K6" s="2" t="s">
        <v>144</v>
      </c>
      <c r="L6" s="32" t="s">
        <v>4</v>
      </c>
      <c r="M6" s="2" t="s">
        <v>145</v>
      </c>
      <c r="N6" s="8">
        <v>11</v>
      </c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6.5" customHeight="1" thickBot="1" thickTop="1">
      <c r="B8" s="241" t="s">
        <v>293</v>
      </c>
      <c r="C8" s="236" t="s">
        <v>259</v>
      </c>
      <c r="D8" s="258" t="s">
        <v>393</v>
      </c>
      <c r="E8" s="259" t="s">
        <v>394</v>
      </c>
      <c r="F8" s="254" t="s">
        <v>395</v>
      </c>
      <c r="G8" s="254" t="s">
        <v>396</v>
      </c>
      <c r="H8" s="256" t="s">
        <v>397</v>
      </c>
      <c r="I8" s="254" t="s">
        <v>398</v>
      </c>
      <c r="J8" s="254" t="s">
        <v>399</v>
      </c>
      <c r="K8" s="256" t="s">
        <v>530</v>
      </c>
      <c r="L8" s="258" t="s">
        <v>400</v>
      </c>
      <c r="M8" s="254" t="s">
        <v>401</v>
      </c>
    </row>
    <row r="9" spans="2:13" ht="3.75" customHeight="1" thickBot="1">
      <c r="B9" s="8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231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95" t="s">
        <v>261</v>
      </c>
      <c r="C12" s="296"/>
      <c r="D12" s="102">
        <v>25</v>
      </c>
      <c r="E12" s="103">
        <v>25</v>
      </c>
      <c r="F12" s="103">
        <v>25</v>
      </c>
      <c r="G12" s="103">
        <v>25</v>
      </c>
      <c r="H12" s="103">
        <v>25</v>
      </c>
      <c r="I12" s="103">
        <v>25</v>
      </c>
      <c r="J12" s="103">
        <v>25</v>
      </c>
      <c r="K12" s="103">
        <v>25</v>
      </c>
      <c r="L12" s="102">
        <v>13</v>
      </c>
      <c r="M12" s="103">
        <v>15</v>
      </c>
    </row>
    <row r="13" spans="2:13" ht="13.5" thickTop="1">
      <c r="B13" s="215" t="str">
        <f>'Таблица цен ингредиентов'!B26</f>
        <v>Кукурузный силос, неспелый</v>
      </c>
      <c r="C13" s="169">
        <f>'Таблица цен ингредиентов'!C26</f>
        <v>0.02</v>
      </c>
      <c r="D13" s="64">
        <v>37.7</v>
      </c>
      <c r="E13" s="17"/>
      <c r="F13" s="17"/>
      <c r="G13" s="17"/>
      <c r="H13" s="17"/>
      <c r="I13" s="17"/>
      <c r="J13" s="17"/>
      <c r="K13" s="120"/>
      <c r="L13" s="17"/>
      <c r="M13" s="17"/>
    </row>
    <row r="14" spans="2:13" ht="12.75">
      <c r="B14" s="145" t="str">
        <f>'Таблица цен ингредиентов'!B28</f>
        <v>Кукурузный силос, ср. спел.</v>
      </c>
      <c r="C14" s="164">
        <f>'Таблица цен ингредиентов'!C28</f>
        <v>0.03</v>
      </c>
      <c r="D14" s="65"/>
      <c r="E14" s="19">
        <v>25.3</v>
      </c>
      <c r="F14" s="19"/>
      <c r="G14" s="19">
        <v>20</v>
      </c>
      <c r="H14" s="19">
        <v>15</v>
      </c>
      <c r="I14" s="19">
        <v>10</v>
      </c>
      <c r="J14" s="19">
        <v>5</v>
      </c>
      <c r="K14" s="121"/>
      <c r="L14" s="128">
        <v>15</v>
      </c>
      <c r="M14" s="128">
        <v>15</v>
      </c>
    </row>
    <row r="15" spans="2:13" ht="12.75">
      <c r="B15" s="145" t="str">
        <f>'Таблица цен ингредиентов'!B30</f>
        <v>Кукурузный силос, спелый</v>
      </c>
      <c r="C15" s="164">
        <f>'Таблица цен ингредиентов'!C30</f>
        <v>0.03</v>
      </c>
      <c r="D15" s="65"/>
      <c r="E15" s="19"/>
      <c r="F15" s="19">
        <v>20.1</v>
      </c>
      <c r="G15" s="19"/>
      <c r="H15" s="19"/>
      <c r="I15" s="19"/>
      <c r="J15" s="19"/>
      <c r="K15" s="121"/>
      <c r="L15" s="19"/>
      <c r="M15" s="19"/>
    </row>
    <row r="16" spans="2:13" ht="12.75">
      <c r="B16" s="145" t="str">
        <f>'Таблица цен ингредиентов'!B22</f>
        <v>Сено бобовых, средн. зрел.</v>
      </c>
      <c r="C16" s="164">
        <f>'Таблица цен ингредиентов'!C22</f>
        <v>0.125</v>
      </c>
      <c r="D16" s="214"/>
      <c r="E16" s="50"/>
      <c r="F16" s="50"/>
      <c r="G16" s="19">
        <v>3.3</v>
      </c>
      <c r="H16" s="19">
        <v>4.3</v>
      </c>
      <c r="I16" s="19">
        <v>5.3</v>
      </c>
      <c r="J16" s="19">
        <v>6.4</v>
      </c>
      <c r="K16" s="121">
        <v>7.4</v>
      </c>
      <c r="L16" s="20">
        <v>4.5</v>
      </c>
      <c r="M16" s="20">
        <v>4.7</v>
      </c>
    </row>
    <row r="17" spans="2:13" ht="12.75">
      <c r="B17" s="145" t="str">
        <f>'Таблица цен ингредиентов'!B14</f>
        <v>Травяное сено, средн. зрел.</v>
      </c>
      <c r="C17" s="164">
        <f>'Таблица цен ингредиентов'!C14</f>
        <v>0.1</v>
      </c>
      <c r="D17" s="214"/>
      <c r="E17" s="50"/>
      <c r="F17" s="50"/>
      <c r="G17" s="19">
        <v>3.3</v>
      </c>
      <c r="H17" s="19">
        <v>4.3</v>
      </c>
      <c r="I17" s="19">
        <v>5.3</v>
      </c>
      <c r="J17" s="19">
        <v>6.4</v>
      </c>
      <c r="K17" s="121">
        <v>7.4</v>
      </c>
      <c r="L17" s="20">
        <v>4.5</v>
      </c>
      <c r="M17" s="20">
        <v>4.7</v>
      </c>
    </row>
    <row r="18" spans="2:13" ht="12.75">
      <c r="B18" s="145" t="str">
        <f>'Таблица цен ингредиентов'!G18</f>
        <v>Кукурузное зерно, молотое</v>
      </c>
      <c r="C18" s="164">
        <f>'Таблица цен ингредиентов'!H18</f>
        <v>0.18</v>
      </c>
      <c r="D18" s="65">
        <v>5</v>
      </c>
      <c r="E18" s="19">
        <v>5</v>
      </c>
      <c r="F18" s="19">
        <v>5</v>
      </c>
      <c r="G18" s="19">
        <v>6</v>
      </c>
      <c r="H18" s="19">
        <v>6</v>
      </c>
      <c r="I18" s="19">
        <v>6</v>
      </c>
      <c r="J18" s="19">
        <v>6</v>
      </c>
      <c r="K18" s="121">
        <v>6</v>
      </c>
      <c r="L18" s="19"/>
      <c r="M18" s="19">
        <v>1.5</v>
      </c>
    </row>
    <row r="19" spans="2:13" ht="12.75">
      <c r="B19" s="145" t="str">
        <f>'Таблица цен ингредиентов'!G16</f>
        <v>Пшеничные высевки</v>
      </c>
      <c r="C19" s="164">
        <f>'Таблица цен ингредиентов'!H16</f>
        <v>0.18</v>
      </c>
      <c r="D19" s="65">
        <v>5</v>
      </c>
      <c r="E19" s="19">
        <v>5</v>
      </c>
      <c r="F19" s="19">
        <v>5</v>
      </c>
      <c r="G19" s="19"/>
      <c r="H19" s="19"/>
      <c r="I19" s="19"/>
      <c r="J19" s="19"/>
      <c r="K19" s="121"/>
      <c r="L19" s="19">
        <v>3</v>
      </c>
      <c r="M19" s="19">
        <v>1.5</v>
      </c>
    </row>
    <row r="20" spans="2:13" ht="12.75">
      <c r="B20" s="145" t="str">
        <f>'Таблица цен ингредиентов'!L10</f>
        <v>Соевый жмых, 44% химически</v>
      </c>
      <c r="C20" s="164">
        <f>'Таблица цен ингредиентов'!M10</f>
        <v>0.3</v>
      </c>
      <c r="D20" s="65">
        <v>2.3</v>
      </c>
      <c r="E20" s="19">
        <v>2.3</v>
      </c>
      <c r="F20" s="19">
        <v>2.3</v>
      </c>
      <c r="G20" s="19">
        <v>2.2</v>
      </c>
      <c r="H20" s="19">
        <v>2.2</v>
      </c>
      <c r="I20" s="19">
        <v>2.2</v>
      </c>
      <c r="J20" s="19">
        <v>2.2</v>
      </c>
      <c r="K20" s="121">
        <v>2.2</v>
      </c>
      <c r="L20" s="19"/>
      <c r="M20" s="19">
        <v>0.4</v>
      </c>
    </row>
    <row r="21" spans="2:13" ht="12.75">
      <c r="B21" s="145"/>
      <c r="C21" s="164"/>
      <c r="D21" s="65"/>
      <c r="E21" s="19"/>
      <c r="F21" s="19"/>
      <c r="G21" s="19"/>
      <c r="H21" s="24"/>
      <c r="I21" s="19"/>
      <c r="J21" s="19"/>
      <c r="K21" s="121"/>
      <c r="L21" s="19"/>
      <c r="M21" s="19"/>
    </row>
    <row r="22" spans="2:13" ht="12.75">
      <c r="B22" s="145"/>
      <c r="C22" s="164"/>
      <c r="D22" s="65"/>
      <c r="E22" s="19"/>
      <c r="F22" s="19"/>
      <c r="G22" s="19"/>
      <c r="H22" s="24"/>
      <c r="I22" s="19"/>
      <c r="J22" s="19"/>
      <c r="K22" s="121"/>
      <c r="L22" s="19"/>
      <c r="M22" s="19"/>
    </row>
    <row r="23" spans="2:13" ht="12.75">
      <c r="B23" s="145"/>
      <c r="C23" s="164"/>
      <c r="D23" s="105"/>
      <c r="E23" s="24"/>
      <c r="F23" s="24"/>
      <c r="G23" s="24"/>
      <c r="H23" s="24"/>
      <c r="I23" s="24"/>
      <c r="J23" s="24"/>
      <c r="K23" s="122"/>
      <c r="L23" s="24"/>
      <c r="M23" s="24"/>
    </row>
    <row r="24" spans="2:13" ht="13.5" thickBot="1">
      <c r="B24" s="216"/>
      <c r="C24" s="165"/>
      <c r="D24" s="106"/>
      <c r="E24" s="23"/>
      <c r="F24" s="23"/>
      <c r="G24" s="23"/>
      <c r="H24" s="23"/>
      <c r="I24" s="23"/>
      <c r="J24" s="23"/>
      <c r="K24" s="123"/>
      <c r="L24" s="23"/>
      <c r="M24" s="23"/>
    </row>
    <row r="25" spans="2:14" ht="13.5" thickBot="1">
      <c r="B25" s="242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1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0.16</v>
      </c>
      <c r="E27" s="24">
        <v>0.16</v>
      </c>
      <c r="F27" s="24">
        <v>0.16</v>
      </c>
      <c r="G27" s="24">
        <v>0.02</v>
      </c>
      <c r="H27" s="24">
        <v>0.1</v>
      </c>
      <c r="I27" s="24">
        <v>0.1</v>
      </c>
      <c r="J27" s="24">
        <v>0.01</v>
      </c>
      <c r="K27" s="24">
        <v>0.1</v>
      </c>
      <c r="L27" s="24">
        <v>0.16</v>
      </c>
      <c r="M27" s="24">
        <v>0.08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/>
      <c r="E29" s="23"/>
      <c r="F29" s="23"/>
      <c r="G29" s="23">
        <v>0.12</v>
      </c>
      <c r="H29" s="23">
        <v>0.11</v>
      </c>
      <c r="I29" s="23">
        <v>0.11</v>
      </c>
      <c r="J29" s="23">
        <v>0.11</v>
      </c>
      <c r="K29" s="23">
        <v>0.11</v>
      </c>
      <c r="L29" s="23"/>
      <c r="M29" s="23">
        <v>0.08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5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38" t="s">
        <v>266</v>
      </c>
      <c r="C33" s="78" t="s">
        <v>267</v>
      </c>
      <c r="D33" s="64">
        <v>20.1</v>
      </c>
      <c r="E33" s="17">
        <v>20.1</v>
      </c>
      <c r="F33" s="17">
        <v>20.1</v>
      </c>
      <c r="G33" s="17">
        <v>20.1</v>
      </c>
      <c r="H33" s="17">
        <v>20.1</v>
      </c>
      <c r="I33" s="17">
        <v>20.1</v>
      </c>
      <c r="J33" s="17">
        <v>20.1</v>
      </c>
      <c r="K33" s="120">
        <v>20.1</v>
      </c>
      <c r="L33" s="17">
        <v>15.8</v>
      </c>
      <c r="M33" s="17">
        <v>16.5</v>
      </c>
    </row>
    <row r="34" spans="2:13" ht="12.75" customHeight="1">
      <c r="B34" s="243" t="s">
        <v>296</v>
      </c>
      <c r="C34" s="79" t="s">
        <v>340</v>
      </c>
      <c r="D34" s="65">
        <v>26.9</v>
      </c>
      <c r="E34" s="19">
        <v>27.4</v>
      </c>
      <c r="F34" s="19">
        <v>26.8</v>
      </c>
      <c r="G34" s="19">
        <v>26.4</v>
      </c>
      <c r="H34" s="19">
        <v>26.3</v>
      </c>
      <c r="I34" s="19">
        <v>26.2</v>
      </c>
      <c r="J34" s="19">
        <v>26</v>
      </c>
      <c r="K34" s="121">
        <v>25.9</v>
      </c>
      <c r="L34" s="19">
        <v>14.7</v>
      </c>
      <c r="M34" s="19">
        <v>16.8</v>
      </c>
    </row>
    <row r="35" spans="2:13" ht="12.75">
      <c r="B35" s="243" t="s">
        <v>297</v>
      </c>
      <c r="C35" s="79" t="s">
        <v>269</v>
      </c>
      <c r="D35" s="65">
        <v>25.1</v>
      </c>
      <c r="E35" s="19">
        <v>25.4</v>
      </c>
      <c r="F35" s="19">
        <v>25.2</v>
      </c>
      <c r="G35" s="19">
        <v>25.3</v>
      </c>
      <c r="H35" s="19">
        <v>25.3</v>
      </c>
      <c r="I35" s="19">
        <v>25.3</v>
      </c>
      <c r="J35" s="19">
        <v>25.2</v>
      </c>
      <c r="K35" s="121">
        <v>25.2</v>
      </c>
      <c r="L35" s="19">
        <v>13.1</v>
      </c>
      <c r="M35" s="19">
        <v>15.4</v>
      </c>
    </row>
    <row r="36" spans="2:13" ht="13.5" thickBot="1">
      <c r="B36" s="22" t="s">
        <v>298</v>
      </c>
      <c r="C36" s="80" t="s">
        <v>270</v>
      </c>
      <c r="D36" s="66">
        <v>109</v>
      </c>
      <c r="E36" s="20">
        <v>11</v>
      </c>
      <c r="F36" s="20">
        <v>-32</v>
      </c>
      <c r="G36" s="20">
        <v>50</v>
      </c>
      <c r="H36" s="20">
        <v>194</v>
      </c>
      <c r="I36" s="20">
        <v>339</v>
      </c>
      <c r="J36" s="20">
        <v>487</v>
      </c>
      <c r="K36" s="124">
        <v>633</v>
      </c>
      <c r="L36" s="20">
        <v>94</v>
      </c>
      <c r="M36" s="20">
        <v>48</v>
      </c>
    </row>
    <row r="37" spans="2:13" ht="13.5" thickTop="1">
      <c r="B37" s="22" t="s">
        <v>299</v>
      </c>
      <c r="C37" s="81" t="s">
        <v>308</v>
      </c>
      <c r="D37" s="66">
        <v>8</v>
      </c>
      <c r="E37" s="20">
        <v>22</v>
      </c>
      <c r="F37" s="20">
        <v>14</v>
      </c>
      <c r="G37" s="20">
        <v>16</v>
      </c>
      <c r="H37" s="20">
        <v>15</v>
      </c>
      <c r="I37" s="20">
        <v>15</v>
      </c>
      <c r="J37" s="20">
        <v>11</v>
      </c>
      <c r="K37" s="124">
        <v>11</v>
      </c>
      <c r="L37" s="20">
        <v>5</v>
      </c>
      <c r="M37" s="20">
        <v>28</v>
      </c>
    </row>
    <row r="38" spans="2:13" ht="12.75">
      <c r="B38" s="35" t="s">
        <v>279</v>
      </c>
      <c r="C38" s="58" t="s">
        <v>340</v>
      </c>
      <c r="D38" s="65">
        <v>15.2</v>
      </c>
      <c r="E38" s="20">
        <v>14.8</v>
      </c>
      <c r="F38" s="20">
        <v>14.7</v>
      </c>
      <c r="G38" s="19">
        <v>15</v>
      </c>
      <c r="H38" s="20">
        <v>15.7</v>
      </c>
      <c r="I38" s="19">
        <v>16.4</v>
      </c>
      <c r="J38" s="19">
        <v>17.1</v>
      </c>
      <c r="K38" s="121">
        <v>17.9</v>
      </c>
      <c r="L38" s="19">
        <v>13.4</v>
      </c>
      <c r="M38" s="20">
        <v>13.6</v>
      </c>
    </row>
    <row r="39" spans="2:13" ht="12.75">
      <c r="B39" s="244" t="s">
        <v>300</v>
      </c>
      <c r="C39" s="58" t="s">
        <v>309</v>
      </c>
      <c r="D39" s="66">
        <v>10.6</v>
      </c>
      <c r="E39" s="20">
        <v>10.2</v>
      </c>
      <c r="F39" s="20">
        <v>9.9</v>
      </c>
      <c r="G39" s="19">
        <v>10.2</v>
      </c>
      <c r="H39" s="20">
        <v>10.9</v>
      </c>
      <c r="I39" s="19">
        <v>11.6</v>
      </c>
      <c r="J39" s="19">
        <v>12.2</v>
      </c>
      <c r="K39" s="121">
        <v>12.9</v>
      </c>
      <c r="L39" s="20">
        <v>10</v>
      </c>
      <c r="M39" s="20">
        <v>9.8</v>
      </c>
    </row>
    <row r="40" spans="2:13" ht="12.75">
      <c r="B40" s="245" t="s">
        <v>301</v>
      </c>
      <c r="C40" s="58" t="s">
        <v>310</v>
      </c>
      <c r="D40" s="66">
        <v>4.6</v>
      </c>
      <c r="E40" s="20">
        <v>4.6</v>
      </c>
      <c r="F40" s="20">
        <v>4.8</v>
      </c>
      <c r="G40" s="19">
        <v>4.8</v>
      </c>
      <c r="H40" s="19">
        <v>4.8</v>
      </c>
      <c r="I40" s="19">
        <v>4.9</v>
      </c>
      <c r="J40" s="20">
        <v>4.9</v>
      </c>
      <c r="K40" s="121">
        <v>5</v>
      </c>
      <c r="L40" s="20">
        <v>3.4</v>
      </c>
      <c r="M40" s="19">
        <v>3.8</v>
      </c>
    </row>
    <row r="41" spans="2:13" ht="13.5" thickBot="1">
      <c r="B41" s="22" t="s">
        <v>302</v>
      </c>
      <c r="C41" s="59" t="s">
        <v>341</v>
      </c>
      <c r="D41" s="66">
        <v>14</v>
      </c>
      <c r="E41" s="20">
        <v>14</v>
      </c>
      <c r="F41" s="20">
        <v>13</v>
      </c>
      <c r="G41" s="20">
        <v>28</v>
      </c>
      <c r="H41" s="20">
        <v>30</v>
      </c>
      <c r="I41" s="20">
        <v>32</v>
      </c>
      <c r="J41" s="20">
        <v>35</v>
      </c>
      <c r="K41" s="124">
        <v>37</v>
      </c>
      <c r="L41" s="20">
        <v>40</v>
      </c>
      <c r="M41" s="20">
        <v>27</v>
      </c>
    </row>
    <row r="42" spans="2:13" ht="13.5" thickTop="1">
      <c r="B42" s="22" t="s">
        <v>303</v>
      </c>
      <c r="C42" s="60" t="s">
        <v>312</v>
      </c>
      <c r="D42" s="66">
        <v>27</v>
      </c>
      <c r="E42" s="20">
        <v>29</v>
      </c>
      <c r="F42" s="20">
        <v>28</v>
      </c>
      <c r="G42" s="20">
        <v>16</v>
      </c>
      <c r="H42" s="20">
        <v>16</v>
      </c>
      <c r="I42" s="20">
        <v>16</v>
      </c>
      <c r="J42" s="20">
        <v>16</v>
      </c>
      <c r="K42" s="124">
        <v>17</v>
      </c>
      <c r="L42" s="20">
        <v>16</v>
      </c>
      <c r="M42" s="20">
        <v>21</v>
      </c>
    </row>
    <row r="43" spans="2:13" ht="12.75">
      <c r="B43" s="22" t="s">
        <v>306</v>
      </c>
      <c r="C43" s="61" t="s">
        <v>276</v>
      </c>
      <c r="D43" s="67">
        <v>36.9</v>
      </c>
      <c r="E43" s="21">
        <v>32.9</v>
      </c>
      <c r="F43" s="21">
        <v>32.7</v>
      </c>
      <c r="G43" s="21">
        <v>33.4</v>
      </c>
      <c r="H43" s="21">
        <v>34</v>
      </c>
      <c r="I43" s="21">
        <v>34</v>
      </c>
      <c r="J43" s="21">
        <v>35</v>
      </c>
      <c r="K43" s="125">
        <v>35</v>
      </c>
      <c r="L43" s="21">
        <v>49</v>
      </c>
      <c r="M43" s="21">
        <v>45.8</v>
      </c>
    </row>
    <row r="44" spans="2:13" ht="12.75">
      <c r="B44" s="22" t="s">
        <v>304</v>
      </c>
      <c r="C44" s="62" t="s">
        <v>277</v>
      </c>
      <c r="D44" s="67">
        <v>20.3</v>
      </c>
      <c r="E44" s="21">
        <v>17.6</v>
      </c>
      <c r="F44" s="21">
        <v>17.4</v>
      </c>
      <c r="G44" s="21">
        <v>21.3</v>
      </c>
      <c r="H44" s="21">
        <v>22</v>
      </c>
      <c r="I44" s="21">
        <v>22</v>
      </c>
      <c r="J44" s="21">
        <v>23</v>
      </c>
      <c r="K44" s="125">
        <v>24</v>
      </c>
      <c r="L44" s="21">
        <v>30</v>
      </c>
      <c r="M44" s="21">
        <v>28.7</v>
      </c>
    </row>
    <row r="45" spans="2:13" ht="13.5" thickBot="1">
      <c r="B45" s="56" t="s">
        <v>305</v>
      </c>
      <c r="C45" s="63" t="s">
        <v>278</v>
      </c>
      <c r="D45" s="68">
        <v>40.2</v>
      </c>
      <c r="E45" s="70">
        <v>44.5</v>
      </c>
      <c r="F45" s="70">
        <v>44.9</v>
      </c>
      <c r="G45" s="70">
        <v>43.4</v>
      </c>
      <c r="H45" s="70">
        <v>42</v>
      </c>
      <c r="I45" s="70">
        <v>41</v>
      </c>
      <c r="J45" s="70">
        <v>39</v>
      </c>
      <c r="K45" s="126">
        <v>38</v>
      </c>
      <c r="L45" s="70">
        <v>30</v>
      </c>
      <c r="M45" s="70">
        <v>33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>D35*$C46</f>
        <v>6.275</v>
      </c>
      <c r="E46" s="185">
        <f aca="true" t="shared" si="0" ref="E46:M46">E35*$C46</f>
        <v>6.35</v>
      </c>
      <c r="F46" s="185">
        <f t="shared" si="0"/>
        <v>6.3</v>
      </c>
      <c r="G46" s="185">
        <f t="shared" si="0"/>
        <v>6.325</v>
      </c>
      <c r="H46" s="185">
        <f t="shared" si="0"/>
        <v>6.325</v>
      </c>
      <c r="I46" s="185">
        <f t="shared" si="0"/>
        <v>6.325</v>
      </c>
      <c r="J46" s="185">
        <f t="shared" si="0"/>
        <v>6.3</v>
      </c>
      <c r="K46" s="185">
        <f t="shared" si="0"/>
        <v>6.3</v>
      </c>
      <c r="L46" s="185">
        <f t="shared" si="0"/>
        <v>3.275</v>
      </c>
      <c r="M46" s="186">
        <f t="shared" si="0"/>
        <v>3.85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$C13*D13+$C14*D14+$C15*D15+$C16*D16+$C17*D17+$C18*D18+$C19*D19+$C20*D20+$C21*D21+$C22*D22+$C23*D23+$C24*D24+$C26*D26+$C27*D27+$C28*D28+$C29*D29</f>
        <v>3.332</v>
      </c>
      <c r="E47" s="188">
        <f aca="true" t="shared" si="1" ref="E47:M47">$C13*E13+$C14*E14+$C15*E15+$C16*E16+$C17*E17+$C18*E18+$C19*E19+$C20*E20+$C21*E21+$C22*E22+$C23*E23+$C24*E24+$C26*E26+$C27*E27+$C28*E28+$C29*E29</f>
        <v>3.3369999999999997</v>
      </c>
      <c r="F47" s="188">
        <f t="shared" si="1"/>
        <v>3.1809999999999996</v>
      </c>
      <c r="G47" s="188">
        <f t="shared" si="1"/>
        <v>3.1905</v>
      </c>
      <c r="H47" s="188">
        <f t="shared" si="1"/>
        <v>3.2725</v>
      </c>
      <c r="I47" s="188">
        <f t="shared" si="1"/>
        <v>3.3474999999999997</v>
      </c>
      <c r="J47" s="188">
        <f t="shared" si="1"/>
        <v>3.4360000000000004</v>
      </c>
      <c r="K47" s="188">
        <f t="shared" si="1"/>
        <v>3.52</v>
      </c>
      <c r="L47" s="188">
        <f t="shared" si="1"/>
        <v>2.0905</v>
      </c>
      <c r="M47" s="189">
        <f t="shared" si="1"/>
        <v>2.2715000000000005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2.9430000000000005</v>
      </c>
      <c r="E48" s="191">
        <f t="shared" si="2"/>
        <v>3.013</v>
      </c>
      <c r="F48" s="191">
        <f t="shared" si="2"/>
        <v>3.119</v>
      </c>
      <c r="G48" s="191">
        <f t="shared" si="2"/>
        <v>3.1345</v>
      </c>
      <c r="H48" s="191">
        <f t="shared" si="2"/>
        <v>3.0525</v>
      </c>
      <c r="I48" s="191">
        <f t="shared" si="2"/>
        <v>2.9775000000000005</v>
      </c>
      <c r="J48" s="191">
        <f t="shared" si="2"/>
        <v>2.8639999999999994</v>
      </c>
      <c r="K48" s="191">
        <f t="shared" si="2"/>
        <v>2.78</v>
      </c>
      <c r="L48" s="191">
        <f t="shared" si="2"/>
        <v>1.1844999999999999</v>
      </c>
      <c r="M48" s="192">
        <f t="shared" si="2"/>
        <v>1.5784999999999996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>($C49*D35)-D47</f>
        <v>4.198</v>
      </c>
      <c r="E49" s="194">
        <f aca="true" t="shared" si="3" ref="E49:M49">($C49*E35)-E47</f>
        <v>4.2829999999999995</v>
      </c>
      <c r="F49" s="194">
        <f t="shared" si="3"/>
        <v>4.379</v>
      </c>
      <c r="G49" s="194">
        <f t="shared" si="3"/>
        <v>4.3995</v>
      </c>
      <c r="H49" s="194">
        <f t="shared" si="3"/>
        <v>4.3175</v>
      </c>
      <c r="I49" s="194">
        <f t="shared" si="3"/>
        <v>4.2425</v>
      </c>
      <c r="J49" s="194">
        <f t="shared" si="3"/>
        <v>4.123999999999999</v>
      </c>
      <c r="K49" s="194">
        <f t="shared" si="3"/>
        <v>4.039999999999999</v>
      </c>
      <c r="L49" s="194">
        <f t="shared" si="3"/>
        <v>1.8394999999999997</v>
      </c>
      <c r="M49" s="195">
        <f t="shared" si="3"/>
        <v>2.3484999999999996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1">
        <f ca="1">TODAY()</f>
        <v>37937</v>
      </c>
      <c r="C2" s="85" t="str">
        <f>'Демонстрация качества фуража'!C2</f>
        <v>Косово</v>
      </c>
      <c r="D2" s="285" t="s">
        <v>516</v>
      </c>
      <c r="E2" s="301"/>
      <c r="F2" s="301"/>
      <c r="G2" s="301"/>
      <c r="H2" s="301"/>
      <c r="I2" s="301"/>
      <c r="J2" s="301"/>
      <c r="K2" s="301"/>
      <c r="L2" s="301"/>
      <c r="M2" s="302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288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140</v>
      </c>
      <c r="E6" s="2" t="s">
        <v>146</v>
      </c>
      <c r="F6" s="2" t="s">
        <v>147</v>
      </c>
      <c r="G6" s="2" t="s">
        <v>148</v>
      </c>
      <c r="H6" s="2" t="s">
        <v>149</v>
      </c>
      <c r="I6" s="2" t="s">
        <v>18</v>
      </c>
      <c r="J6" s="2" t="s">
        <v>150</v>
      </c>
      <c r="K6" s="2" t="s">
        <v>151</v>
      </c>
      <c r="L6" s="5" t="s">
        <v>152</v>
      </c>
      <c r="M6" s="2" t="s">
        <v>153</v>
      </c>
      <c r="N6" s="8">
        <v>11</v>
      </c>
      <c r="O6" s="9"/>
    </row>
    <row r="7" spans="2:13" ht="3.75" customHeight="1" thickBot="1">
      <c r="B7" s="10"/>
      <c r="C7" s="10"/>
      <c r="D7" s="10" t="s">
        <v>15</v>
      </c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241" t="s">
        <v>293</v>
      </c>
      <c r="C8" s="236" t="s">
        <v>259</v>
      </c>
      <c r="D8" s="253" t="s">
        <v>402</v>
      </c>
      <c r="E8" s="260" t="s">
        <v>403</v>
      </c>
      <c r="F8" s="232" t="s">
        <v>404</v>
      </c>
      <c r="G8" s="254" t="s">
        <v>460</v>
      </c>
      <c r="H8" s="256" t="s">
        <v>461</v>
      </c>
      <c r="I8" s="232" t="s">
        <v>402</v>
      </c>
      <c r="J8" s="232" t="s">
        <v>403</v>
      </c>
      <c r="K8" s="257" t="s">
        <v>404</v>
      </c>
      <c r="L8" s="254" t="s">
        <v>460</v>
      </c>
      <c r="M8" s="254" t="s">
        <v>462</v>
      </c>
    </row>
    <row r="9" spans="2:13" ht="3.75" customHeight="1" thickBot="1">
      <c r="B9" s="8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231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95" t="s">
        <v>261</v>
      </c>
      <c r="C12" s="296"/>
      <c r="D12" s="102">
        <v>25</v>
      </c>
      <c r="E12" s="103">
        <v>25</v>
      </c>
      <c r="F12" s="103">
        <v>25</v>
      </c>
      <c r="G12" s="103">
        <v>25</v>
      </c>
      <c r="H12" s="103">
        <v>21</v>
      </c>
      <c r="I12" s="103">
        <v>25</v>
      </c>
      <c r="J12" s="103">
        <v>25</v>
      </c>
      <c r="K12" s="103">
        <v>25</v>
      </c>
      <c r="L12" s="103">
        <v>25</v>
      </c>
      <c r="M12" s="103">
        <v>21</v>
      </c>
    </row>
    <row r="13" spans="2:13" ht="13.5" thickTop="1">
      <c r="B13" s="215" t="str">
        <f>'Таблица цен ингредиентов'!B26</f>
        <v>Кукурузный силос, неспелый</v>
      </c>
      <c r="C13" s="169">
        <f>'Таблица цен ингредиентов'!C26</f>
        <v>0.02</v>
      </c>
      <c r="D13" s="64">
        <v>37.7</v>
      </c>
      <c r="E13" s="17">
        <v>46.7</v>
      </c>
      <c r="F13" s="17">
        <v>46.3</v>
      </c>
      <c r="G13" s="17">
        <v>47.8</v>
      </c>
      <c r="H13" s="17">
        <v>38.6</v>
      </c>
      <c r="I13" s="17"/>
      <c r="J13" s="17"/>
      <c r="K13" s="17"/>
      <c r="L13" s="17"/>
      <c r="M13" s="17"/>
    </row>
    <row r="14" spans="2:13" ht="12.75">
      <c r="B14" s="145" t="str">
        <f>'Таблица цен ингредиентов'!B28</f>
        <v>Кукурузный силос, ср. спел.</v>
      </c>
      <c r="C14" s="164">
        <f>'Таблица цен ингредиентов'!C28</f>
        <v>0.03</v>
      </c>
      <c r="D14" s="65"/>
      <c r="E14" s="19"/>
      <c r="F14" s="19"/>
      <c r="G14" s="19"/>
      <c r="H14" s="19"/>
      <c r="I14" s="19">
        <v>25.3</v>
      </c>
      <c r="J14" s="19">
        <v>35.6</v>
      </c>
      <c r="K14" s="19">
        <v>37.1</v>
      </c>
      <c r="L14" s="19">
        <v>37.8</v>
      </c>
      <c r="M14" s="19">
        <v>31.1</v>
      </c>
    </row>
    <row r="15" spans="2:13" ht="12.75">
      <c r="B15" s="145" t="str">
        <f>'Таблица цен ингредиентов'!B30</f>
        <v>Кукурузный силос, спелый</v>
      </c>
      <c r="C15" s="164">
        <f>'Таблица цен ингредиентов'!C30</f>
        <v>0.03</v>
      </c>
      <c r="D15" s="65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145" t="str">
        <f>'Таблица цен ингредиентов'!B14</f>
        <v>Травяное сено, средн. зрел.</v>
      </c>
      <c r="C16" s="164">
        <f>'Таблица цен ингредиентов'!C14</f>
        <v>0.1</v>
      </c>
      <c r="D16" s="214"/>
      <c r="E16" s="50"/>
      <c r="F16" s="50"/>
      <c r="G16" s="19"/>
      <c r="H16" s="19"/>
      <c r="I16" s="19"/>
      <c r="J16" s="19"/>
      <c r="K16" s="19"/>
      <c r="L16" s="19"/>
      <c r="M16" s="19"/>
    </row>
    <row r="17" spans="2:13" ht="12.75">
      <c r="B17" s="145" t="str">
        <f>'Таблица цен ингредиентов'!G18</f>
        <v>Кукурузное зерно, молотое</v>
      </c>
      <c r="C17" s="164">
        <f>'Таблица цен ингредиентов'!H18</f>
        <v>0.18</v>
      </c>
      <c r="D17" s="65">
        <v>5</v>
      </c>
      <c r="E17" s="19">
        <v>3</v>
      </c>
      <c r="F17" s="19">
        <v>4.3</v>
      </c>
      <c r="G17" s="19">
        <v>4.2</v>
      </c>
      <c r="H17" s="19">
        <v>4.1</v>
      </c>
      <c r="I17" s="19">
        <v>5</v>
      </c>
      <c r="J17" s="19">
        <v>3</v>
      </c>
      <c r="K17" s="19">
        <v>3</v>
      </c>
      <c r="L17" s="19">
        <v>3</v>
      </c>
      <c r="M17" s="19">
        <v>3</v>
      </c>
    </row>
    <row r="18" spans="2:13" ht="12.75">
      <c r="B18" s="145" t="str">
        <f>'Таблица цен ингредиентов'!G16</f>
        <v>Пшеничные высевки</v>
      </c>
      <c r="C18" s="164">
        <f>'Таблица цен ингредиентов'!H16</f>
        <v>0.18</v>
      </c>
      <c r="D18" s="65">
        <v>5</v>
      </c>
      <c r="E18" s="19">
        <v>5</v>
      </c>
      <c r="F18" s="19">
        <v>4.3</v>
      </c>
      <c r="G18" s="19">
        <v>4.2</v>
      </c>
      <c r="H18" s="19">
        <v>4.1</v>
      </c>
      <c r="I18" s="19">
        <v>5</v>
      </c>
      <c r="J18" s="19">
        <v>3</v>
      </c>
      <c r="K18" s="19">
        <v>3</v>
      </c>
      <c r="L18" s="19">
        <v>3</v>
      </c>
      <c r="M18" s="19">
        <v>3</v>
      </c>
    </row>
    <row r="19" spans="2:13" ht="12.75">
      <c r="B19" s="145" t="str">
        <f>'Таблица цен ингредиентов'!L10</f>
        <v>Соевый жмых, 44% химически</v>
      </c>
      <c r="C19" s="164">
        <f>'Таблица цен ингредиентов'!M10</f>
        <v>0.3</v>
      </c>
      <c r="D19" s="65">
        <v>2.3</v>
      </c>
      <c r="E19" s="19"/>
      <c r="F19" s="19"/>
      <c r="G19" s="19"/>
      <c r="H19" s="19"/>
      <c r="I19" s="19">
        <v>2.3</v>
      </c>
      <c r="J19" s="19"/>
      <c r="K19" s="19"/>
      <c r="L19" s="19"/>
      <c r="M19" s="19"/>
    </row>
    <row r="20" spans="2:13" ht="12.75">
      <c r="B20" s="145" t="str">
        <f>'Таблица цен ингредиентов'!L12</f>
        <v>Соевый жмых, 48% хим.</v>
      </c>
      <c r="C20" s="164">
        <f>'Таблица цен ингредиентов'!M12</f>
        <v>0.3</v>
      </c>
      <c r="D20" s="65"/>
      <c r="E20" s="19">
        <v>1.9</v>
      </c>
      <c r="F20" s="19"/>
      <c r="G20" s="19"/>
      <c r="H20" s="24"/>
      <c r="I20" s="19"/>
      <c r="J20" s="19">
        <v>1.9</v>
      </c>
      <c r="K20" s="19"/>
      <c r="L20" s="19"/>
      <c r="M20" s="19"/>
    </row>
    <row r="21" spans="2:13" ht="12.75">
      <c r="B21" s="145" t="str">
        <f>'Таблица цен ингредиентов'!L14</f>
        <v>Соевый жмых, экспеллер</v>
      </c>
      <c r="C21" s="164">
        <f>'Таблица цен ингредиентов'!M14</f>
        <v>0.3</v>
      </c>
      <c r="D21" s="65"/>
      <c r="E21" s="19"/>
      <c r="F21" s="19">
        <v>1.2</v>
      </c>
      <c r="G21" s="19"/>
      <c r="H21" s="24"/>
      <c r="I21" s="19"/>
      <c r="J21" s="19"/>
      <c r="K21" s="19">
        <v>1.3</v>
      </c>
      <c r="L21" s="19"/>
      <c r="M21" s="19"/>
    </row>
    <row r="22" spans="2:13" ht="12.75">
      <c r="B22" s="145" t="str">
        <f>'Таблица цен ингредиентов'!L16</f>
        <v>Соевый жмых, выс. темп.</v>
      </c>
      <c r="C22" s="164">
        <f>'Таблица цен ингредиентов'!M16</f>
        <v>0.3</v>
      </c>
      <c r="D22" s="105"/>
      <c r="E22" s="24"/>
      <c r="F22" s="24"/>
      <c r="G22" s="19">
        <v>1</v>
      </c>
      <c r="H22" s="24"/>
      <c r="I22" s="24"/>
      <c r="J22" s="24"/>
      <c r="K22" s="24"/>
      <c r="L22" s="19">
        <v>1</v>
      </c>
      <c r="M22" s="19"/>
    </row>
    <row r="23" spans="2:13" ht="12.75">
      <c r="B23" s="145" t="str">
        <f>'Таблица цен ингредиентов'!L18</f>
        <v>Соевые бобы, сырые, целые</v>
      </c>
      <c r="C23" s="164">
        <f>'Таблица цен ингредиентов'!M18</f>
        <v>0.2</v>
      </c>
      <c r="D23" s="214"/>
      <c r="E23" s="50"/>
      <c r="F23" s="50"/>
      <c r="G23" s="50"/>
      <c r="H23" s="20">
        <v>2.1</v>
      </c>
      <c r="I23" s="50"/>
      <c r="J23" s="50"/>
      <c r="K23" s="50"/>
      <c r="L23" s="24"/>
      <c r="M23" s="19">
        <v>2.1</v>
      </c>
    </row>
    <row r="24" spans="2:13" ht="13.5" thickBot="1">
      <c r="B24" s="216" t="str">
        <f>'Таблица цен ингредиентов'!L20</f>
        <v>Мочевина</v>
      </c>
      <c r="C24" s="165">
        <f>'Таблица цен ингредиентов'!M20</f>
        <v>0.25</v>
      </c>
      <c r="D24" s="106"/>
      <c r="E24" s="23"/>
      <c r="F24" s="23">
        <v>0.15</v>
      </c>
      <c r="G24" s="23">
        <v>0.2</v>
      </c>
      <c r="H24" s="23">
        <v>0.08</v>
      </c>
      <c r="I24" s="23"/>
      <c r="J24" s="23">
        <v>0.125</v>
      </c>
      <c r="K24" s="23">
        <v>0.225</v>
      </c>
      <c r="L24" s="23">
        <v>0.25</v>
      </c>
      <c r="M24" s="23">
        <v>0.125</v>
      </c>
    </row>
    <row r="25" spans="2:14" ht="13.5" thickBot="1">
      <c r="B25" s="242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0.16</v>
      </c>
      <c r="E27" s="24">
        <v>0.16</v>
      </c>
      <c r="F27" s="24">
        <v>0.21</v>
      </c>
      <c r="G27" s="24">
        <v>0.21</v>
      </c>
      <c r="H27" s="24">
        <v>0.21</v>
      </c>
      <c r="I27" s="24">
        <v>0.16</v>
      </c>
      <c r="J27" s="24">
        <v>0.21</v>
      </c>
      <c r="K27" s="24">
        <v>0.21</v>
      </c>
      <c r="L27" s="24">
        <v>0.21</v>
      </c>
      <c r="M27" s="24">
        <v>0.21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5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38" t="s">
        <v>266</v>
      </c>
      <c r="C33" s="78" t="s">
        <v>267</v>
      </c>
      <c r="D33" s="64">
        <v>20.1</v>
      </c>
      <c r="E33" s="17">
        <v>20.1</v>
      </c>
      <c r="F33" s="17">
        <v>20.1</v>
      </c>
      <c r="G33" s="17">
        <v>20.1</v>
      </c>
      <c r="H33" s="17">
        <v>18.6</v>
      </c>
      <c r="I33" s="17">
        <v>20.1</v>
      </c>
      <c r="J33" s="17">
        <v>20.1</v>
      </c>
      <c r="K33" s="17">
        <v>20.1</v>
      </c>
      <c r="L33" s="17">
        <v>20.1</v>
      </c>
      <c r="M33" s="17">
        <v>18.6</v>
      </c>
    </row>
    <row r="34" spans="2:13" ht="12.75" customHeight="1">
      <c r="B34" s="243" t="s">
        <v>296</v>
      </c>
      <c r="C34" s="79" t="s">
        <v>340</v>
      </c>
      <c r="D34" s="65">
        <v>26.9</v>
      </c>
      <c r="E34" s="19">
        <v>26</v>
      </c>
      <c r="F34" s="19">
        <v>26</v>
      </c>
      <c r="G34" s="19">
        <v>25.5</v>
      </c>
      <c r="H34" s="19">
        <v>25.3</v>
      </c>
      <c r="I34" s="19">
        <v>27.4</v>
      </c>
      <c r="J34" s="19">
        <v>26.2</v>
      </c>
      <c r="K34" s="19">
        <v>26</v>
      </c>
      <c r="L34" s="19">
        <v>25.5</v>
      </c>
      <c r="M34" s="19">
        <v>25.2</v>
      </c>
    </row>
    <row r="35" spans="2:13" ht="12.75">
      <c r="B35" s="243" t="s">
        <v>297</v>
      </c>
      <c r="C35" s="79" t="s">
        <v>269</v>
      </c>
      <c r="D35" s="65">
        <v>25.1</v>
      </c>
      <c r="E35" s="19">
        <v>25.2</v>
      </c>
      <c r="F35" s="19">
        <v>25.2</v>
      </c>
      <c r="G35" s="19">
        <v>25.3</v>
      </c>
      <c r="H35" s="19">
        <v>21.2</v>
      </c>
      <c r="I35" s="19">
        <v>25.4</v>
      </c>
      <c r="J35" s="19">
        <v>25.3</v>
      </c>
      <c r="K35" s="19">
        <v>25.4</v>
      </c>
      <c r="L35" s="19">
        <v>25</v>
      </c>
      <c r="M35" s="19">
        <v>21</v>
      </c>
    </row>
    <row r="36" spans="2:13" ht="13.5" thickBot="1">
      <c r="B36" s="22" t="s">
        <v>298</v>
      </c>
      <c r="C36" s="80" t="s">
        <v>270</v>
      </c>
      <c r="D36" s="66">
        <v>109</v>
      </c>
      <c r="E36" s="20">
        <v>39</v>
      </c>
      <c r="F36" s="20">
        <v>34</v>
      </c>
      <c r="G36" s="20">
        <v>119</v>
      </c>
      <c r="H36" s="20">
        <v>124</v>
      </c>
      <c r="I36" s="20">
        <v>11</v>
      </c>
      <c r="J36" s="20">
        <v>115</v>
      </c>
      <c r="K36" s="20">
        <v>52</v>
      </c>
      <c r="L36" s="20">
        <v>73</v>
      </c>
      <c r="M36" s="20">
        <v>99</v>
      </c>
    </row>
    <row r="37" spans="2:13" ht="13.5" thickTop="1">
      <c r="B37" s="22" t="s">
        <v>299</v>
      </c>
      <c r="C37" s="81" t="s">
        <v>308</v>
      </c>
      <c r="D37" s="66">
        <v>8</v>
      </c>
      <c r="E37" s="20">
        <v>15</v>
      </c>
      <c r="F37" s="20">
        <v>13</v>
      </c>
      <c r="G37" s="20">
        <v>16</v>
      </c>
      <c r="H37" s="20">
        <v>13</v>
      </c>
      <c r="I37" s="20">
        <v>22</v>
      </c>
      <c r="J37" s="20">
        <v>18</v>
      </c>
      <c r="K37" s="20">
        <v>22</v>
      </c>
      <c r="L37" s="20">
        <v>1</v>
      </c>
      <c r="M37" s="20">
        <v>1</v>
      </c>
    </row>
    <row r="38" spans="2:13" ht="12.75">
      <c r="B38" s="35" t="s">
        <v>279</v>
      </c>
      <c r="C38" s="58" t="s">
        <v>340</v>
      </c>
      <c r="D38" s="65">
        <v>15.2</v>
      </c>
      <c r="E38" s="20">
        <v>14.9</v>
      </c>
      <c r="F38" s="20">
        <v>14.9</v>
      </c>
      <c r="G38" s="20">
        <v>15.3</v>
      </c>
      <c r="H38" s="20">
        <v>15</v>
      </c>
      <c r="I38" s="19">
        <v>14.8</v>
      </c>
      <c r="J38" s="19">
        <v>15.3</v>
      </c>
      <c r="K38" s="19">
        <v>15</v>
      </c>
      <c r="L38" s="19">
        <v>15</v>
      </c>
      <c r="M38" s="19">
        <v>14.8</v>
      </c>
    </row>
    <row r="39" spans="2:13" ht="12.75">
      <c r="B39" s="244" t="s">
        <v>300</v>
      </c>
      <c r="C39" s="58" t="s">
        <v>309</v>
      </c>
      <c r="D39" s="66">
        <v>10.6</v>
      </c>
      <c r="E39" s="20">
        <v>10.1</v>
      </c>
      <c r="F39" s="20">
        <v>10.1</v>
      </c>
      <c r="G39" s="19">
        <v>10.5</v>
      </c>
      <c r="H39" s="20">
        <v>11</v>
      </c>
      <c r="I39" s="19">
        <v>10.2</v>
      </c>
      <c r="J39" s="19">
        <v>10.6</v>
      </c>
      <c r="K39" s="19">
        <v>10.2</v>
      </c>
      <c r="L39" s="20">
        <v>10.3</v>
      </c>
      <c r="M39" s="19">
        <v>10.9</v>
      </c>
    </row>
    <row r="40" spans="2:13" ht="12.75">
      <c r="B40" s="245" t="s">
        <v>301</v>
      </c>
      <c r="C40" s="58" t="s">
        <v>310</v>
      </c>
      <c r="D40" s="66">
        <v>4.6</v>
      </c>
      <c r="E40" s="20">
        <v>4.8</v>
      </c>
      <c r="F40" s="20">
        <v>4.7</v>
      </c>
      <c r="G40" s="19">
        <v>4.8</v>
      </c>
      <c r="H40" s="19">
        <v>4</v>
      </c>
      <c r="I40" s="19">
        <v>4.6</v>
      </c>
      <c r="J40" s="20">
        <v>4.8</v>
      </c>
      <c r="K40" s="19">
        <v>4.8</v>
      </c>
      <c r="L40" s="20">
        <v>4.8</v>
      </c>
      <c r="M40" s="20">
        <v>3.9</v>
      </c>
    </row>
    <row r="41" spans="2:13" ht="13.5" thickBot="1">
      <c r="B41" s="22" t="s">
        <v>302</v>
      </c>
      <c r="C41" s="59" t="s">
        <v>341</v>
      </c>
      <c r="D41" s="66">
        <v>14</v>
      </c>
      <c r="E41" s="20">
        <v>16</v>
      </c>
      <c r="F41" s="20">
        <v>28</v>
      </c>
      <c r="G41" s="20">
        <v>28</v>
      </c>
      <c r="H41" s="20">
        <v>31</v>
      </c>
      <c r="I41" s="20">
        <v>14</v>
      </c>
      <c r="J41" s="20">
        <v>30</v>
      </c>
      <c r="K41" s="20">
        <v>30</v>
      </c>
      <c r="L41" s="20">
        <v>30</v>
      </c>
      <c r="M41" s="20">
        <v>33</v>
      </c>
    </row>
    <row r="42" spans="2:13" ht="13.5" thickTop="1">
      <c r="B42" s="22" t="s">
        <v>303</v>
      </c>
      <c r="C42" s="60" t="s">
        <v>312</v>
      </c>
      <c r="D42" s="66">
        <v>27</v>
      </c>
      <c r="E42" s="20">
        <v>25</v>
      </c>
      <c r="F42" s="20">
        <v>19</v>
      </c>
      <c r="G42" s="20">
        <v>18</v>
      </c>
      <c r="H42" s="20">
        <v>22</v>
      </c>
      <c r="I42" s="20" t="s">
        <v>24</v>
      </c>
      <c r="J42" s="20">
        <v>15</v>
      </c>
      <c r="K42" s="20">
        <v>13</v>
      </c>
      <c r="L42" s="20">
        <v>13</v>
      </c>
      <c r="M42" s="20">
        <v>17</v>
      </c>
    </row>
    <row r="43" spans="2:13" ht="12.75">
      <c r="B43" s="22" t="s">
        <v>306</v>
      </c>
      <c r="C43" s="61" t="s">
        <v>276</v>
      </c>
      <c r="D43" s="67">
        <v>37</v>
      </c>
      <c r="E43" s="21">
        <v>41</v>
      </c>
      <c r="F43" s="21">
        <v>40</v>
      </c>
      <c r="G43" s="21">
        <v>41</v>
      </c>
      <c r="H43" s="21">
        <v>39</v>
      </c>
      <c r="I43" s="21">
        <v>33</v>
      </c>
      <c r="J43" s="21">
        <v>36</v>
      </c>
      <c r="K43" s="21">
        <v>37</v>
      </c>
      <c r="L43" s="21">
        <v>38</v>
      </c>
      <c r="M43" s="21">
        <v>36</v>
      </c>
    </row>
    <row r="44" spans="2:13" ht="12.75">
      <c r="B44" s="22" t="s">
        <v>304</v>
      </c>
      <c r="C44" s="62" t="s">
        <v>277</v>
      </c>
      <c r="D44" s="67">
        <v>20</v>
      </c>
      <c r="E44" s="21">
        <v>23</v>
      </c>
      <c r="F44" s="21">
        <v>23</v>
      </c>
      <c r="G44" s="21">
        <v>23</v>
      </c>
      <c r="H44" s="21">
        <v>22</v>
      </c>
      <c r="I44" s="21">
        <v>18</v>
      </c>
      <c r="J44" s="21">
        <v>21</v>
      </c>
      <c r="K44" s="21">
        <v>21</v>
      </c>
      <c r="L44" s="21">
        <v>22</v>
      </c>
      <c r="M44" s="21">
        <v>21</v>
      </c>
    </row>
    <row r="45" spans="2:13" ht="13.5" thickBot="1">
      <c r="B45" s="56" t="s">
        <v>305</v>
      </c>
      <c r="C45" s="63" t="s">
        <v>278</v>
      </c>
      <c r="D45" s="68">
        <v>40</v>
      </c>
      <c r="E45" s="70">
        <v>36</v>
      </c>
      <c r="F45" s="70">
        <v>37</v>
      </c>
      <c r="G45" s="70">
        <v>37</v>
      </c>
      <c r="H45" s="70">
        <v>37</v>
      </c>
      <c r="I45" s="70">
        <v>45</v>
      </c>
      <c r="J45" s="70">
        <v>41</v>
      </c>
      <c r="K45" s="70">
        <v>40</v>
      </c>
      <c r="L45" s="70">
        <v>40</v>
      </c>
      <c r="M45" s="70">
        <v>40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>D35*$C46</f>
        <v>6.275</v>
      </c>
      <c r="E46" s="185">
        <f>E35*$C46</f>
        <v>6.3</v>
      </c>
      <c r="F46" s="185">
        <f>F35*$C46</f>
        <v>6.3</v>
      </c>
      <c r="G46" s="185">
        <f>G35*$C46</f>
        <v>6.325</v>
      </c>
      <c r="H46" s="185">
        <v>42</v>
      </c>
      <c r="I46" s="185">
        <f>I35*$C46</f>
        <v>6.35</v>
      </c>
      <c r="J46" s="185">
        <f>J35*$C46</f>
        <v>6.325</v>
      </c>
      <c r="K46" s="185">
        <f>K35*$C46</f>
        <v>6.35</v>
      </c>
      <c r="L46" s="185">
        <f>L35*$C46</f>
        <v>6.25</v>
      </c>
      <c r="M46" s="186">
        <f>M35*$C46</f>
        <v>5.25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 aca="true" t="shared" si="0" ref="D47:M47">$C13*D13+$C14*D14+$C15*D15+$C16*D16+$C17*D17+$C18*D18+$C19*D19+$C20*D20+$C21*D21+$C22*D22+$C23*D23+$C24*D24+$C26*D26+$C27*D27+$C28*D28+$C29*D29</f>
        <v>3.332</v>
      </c>
      <c r="E47" s="188">
        <f t="shared" si="0"/>
        <v>3.032</v>
      </c>
      <c r="F47" s="188">
        <f t="shared" si="0"/>
        <v>2.9644999999999997</v>
      </c>
      <c r="G47" s="188">
        <f t="shared" si="0"/>
        <v>2.9109999999999996</v>
      </c>
      <c r="H47" s="188">
        <f t="shared" si="0"/>
        <v>2.7809999999999997</v>
      </c>
      <c r="I47" s="188">
        <f t="shared" si="0"/>
        <v>3.3369999999999997</v>
      </c>
      <c r="J47" s="188">
        <f t="shared" si="0"/>
        <v>2.84225</v>
      </c>
      <c r="K47" s="188">
        <f t="shared" si="0"/>
        <v>2.73225</v>
      </c>
      <c r="L47" s="188">
        <f t="shared" si="0"/>
        <v>2.6694999999999998</v>
      </c>
      <c r="M47" s="189">
        <f t="shared" si="0"/>
        <v>2.55725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1" ref="D48:M48">D46-D47</f>
        <v>2.9430000000000005</v>
      </c>
      <c r="E48" s="191">
        <f t="shared" si="1"/>
        <v>3.268</v>
      </c>
      <c r="F48" s="191">
        <f t="shared" si="1"/>
        <v>3.3355</v>
      </c>
      <c r="G48" s="191">
        <f t="shared" si="1"/>
        <v>3.4140000000000006</v>
      </c>
      <c r="H48" s="191">
        <f t="shared" si="1"/>
        <v>39.219</v>
      </c>
      <c r="I48" s="191">
        <f t="shared" si="1"/>
        <v>3.013</v>
      </c>
      <c r="J48" s="191">
        <f t="shared" si="1"/>
        <v>3.4827500000000002</v>
      </c>
      <c r="K48" s="191">
        <f t="shared" si="1"/>
        <v>3.6177499999999996</v>
      </c>
      <c r="L48" s="191">
        <f t="shared" si="1"/>
        <v>3.5805000000000002</v>
      </c>
      <c r="M48" s="192">
        <f t="shared" si="1"/>
        <v>2.69275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2" ref="D49:M49">($C49*D35)-D47</f>
        <v>4.198</v>
      </c>
      <c r="E49" s="194">
        <f t="shared" si="2"/>
        <v>4.528</v>
      </c>
      <c r="F49" s="194">
        <f t="shared" si="2"/>
        <v>4.5954999999999995</v>
      </c>
      <c r="G49" s="194">
        <f t="shared" si="2"/>
        <v>4.679</v>
      </c>
      <c r="H49" s="194">
        <f t="shared" si="2"/>
        <v>3.5789999999999997</v>
      </c>
      <c r="I49" s="194">
        <f t="shared" si="2"/>
        <v>4.2829999999999995</v>
      </c>
      <c r="J49" s="194">
        <f t="shared" si="2"/>
        <v>4.74775</v>
      </c>
      <c r="K49" s="194">
        <f t="shared" si="2"/>
        <v>4.887749999999999</v>
      </c>
      <c r="L49" s="194">
        <f t="shared" si="2"/>
        <v>4.830500000000001</v>
      </c>
      <c r="M49" s="195">
        <f t="shared" si="2"/>
        <v>3.74275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1">
        <f ca="1">TODAY()</f>
        <v>37937</v>
      </c>
      <c r="C2" s="85" t="str">
        <f>'Демонстрация качества фуража'!C2</f>
        <v>Косово</v>
      </c>
      <c r="D2" s="285" t="s">
        <v>517</v>
      </c>
      <c r="E2" s="301"/>
      <c r="F2" s="301"/>
      <c r="G2" s="301"/>
      <c r="H2" s="301"/>
      <c r="I2" s="301"/>
      <c r="J2" s="301"/>
      <c r="K2" s="301"/>
      <c r="L2" s="301"/>
      <c r="M2" s="302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290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9" ht="17.25" thickBot="1" thickTop="1">
      <c r="B6" s="231" t="s">
        <v>292</v>
      </c>
      <c r="C6" s="235" t="s">
        <v>258</v>
      </c>
      <c r="D6" s="32" t="s">
        <v>61</v>
      </c>
      <c r="E6" s="2" t="s">
        <v>161</v>
      </c>
      <c r="F6" s="2" t="s">
        <v>162</v>
      </c>
      <c r="G6" s="5" t="s">
        <v>163</v>
      </c>
      <c r="H6" s="2" t="s">
        <v>164</v>
      </c>
      <c r="I6" s="32" t="s">
        <v>141</v>
      </c>
      <c r="J6" s="2" t="s">
        <v>159</v>
      </c>
      <c r="K6" s="2" t="s">
        <v>165</v>
      </c>
      <c r="L6" s="2" t="s">
        <v>166</v>
      </c>
      <c r="M6" s="2" t="s">
        <v>160</v>
      </c>
      <c r="N6" s="8">
        <v>11</v>
      </c>
      <c r="O6" s="41"/>
      <c r="P6" s="41"/>
      <c r="Q6" s="41"/>
      <c r="R6" s="41"/>
      <c r="S6" s="41"/>
    </row>
    <row r="7" spans="2:19" ht="3.75" customHeight="1" thickBot="1">
      <c r="B7" s="10"/>
      <c r="C7" s="10"/>
      <c r="D7" s="10"/>
      <c r="E7" s="10"/>
      <c r="F7" s="10"/>
      <c r="G7" s="10"/>
      <c r="H7" s="11"/>
      <c r="I7" s="10" t="s">
        <v>15</v>
      </c>
      <c r="J7" s="10"/>
      <c r="K7" s="10"/>
      <c r="L7" s="10"/>
      <c r="M7" s="10"/>
      <c r="O7" s="10"/>
      <c r="P7" s="10"/>
      <c r="Q7" s="10"/>
      <c r="R7" s="10"/>
      <c r="S7" s="10"/>
    </row>
    <row r="8" spans="2:19" ht="16.5" customHeight="1" thickBot="1" thickTop="1">
      <c r="B8" s="241" t="s">
        <v>293</v>
      </c>
      <c r="C8" s="236" t="s">
        <v>259</v>
      </c>
      <c r="D8" s="253" t="s">
        <v>402</v>
      </c>
      <c r="E8" s="260" t="s">
        <v>403</v>
      </c>
      <c r="F8" s="232" t="s">
        <v>404</v>
      </c>
      <c r="G8" s="254" t="s">
        <v>460</v>
      </c>
      <c r="H8" s="256" t="s">
        <v>461</v>
      </c>
      <c r="I8" s="253" t="s">
        <v>405</v>
      </c>
      <c r="J8" s="260" t="s">
        <v>406</v>
      </c>
      <c r="K8" s="232" t="s">
        <v>407</v>
      </c>
      <c r="L8" s="254" t="s">
        <v>463</v>
      </c>
      <c r="M8" s="256" t="s">
        <v>464</v>
      </c>
      <c r="O8" s="130"/>
      <c r="P8" s="131"/>
      <c r="Q8" s="132"/>
      <c r="R8" s="132"/>
      <c r="S8" s="133"/>
    </row>
    <row r="9" spans="2:19" ht="3.75" customHeight="1" thickBot="1">
      <c r="B9" s="8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9"/>
      <c r="P9" s="9"/>
      <c r="Q9" s="9"/>
      <c r="R9" s="9"/>
      <c r="S9" s="9"/>
    </row>
    <row r="10" spans="2:19" ht="15" customHeight="1" thickBot="1" thickTop="1">
      <c r="B10" s="231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  <c r="O10" s="9"/>
      <c r="P10" s="9"/>
      <c r="Q10" s="9"/>
      <c r="R10" s="9"/>
      <c r="S10" s="9"/>
    </row>
    <row r="11" spans="2:19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  <c r="O11" s="9"/>
      <c r="P11" s="9"/>
      <c r="Q11" s="9"/>
      <c r="R11" s="9"/>
      <c r="S11" s="9"/>
    </row>
    <row r="12" spans="2:19" ht="15" thickBot="1">
      <c r="B12" s="295" t="s">
        <v>261</v>
      </c>
      <c r="C12" s="296"/>
      <c r="D12" s="129">
        <v>25</v>
      </c>
      <c r="E12" s="129">
        <v>25</v>
      </c>
      <c r="F12" s="129">
        <v>25</v>
      </c>
      <c r="G12" s="103">
        <v>25</v>
      </c>
      <c r="H12" s="103">
        <v>22</v>
      </c>
      <c r="I12" s="102">
        <v>25</v>
      </c>
      <c r="J12" s="103">
        <v>25</v>
      </c>
      <c r="K12" s="103">
        <v>25</v>
      </c>
      <c r="L12" s="103">
        <v>25</v>
      </c>
      <c r="M12" s="103">
        <v>21</v>
      </c>
      <c r="O12" s="134"/>
      <c r="P12" s="134"/>
      <c r="Q12" s="134"/>
      <c r="R12" s="9"/>
      <c r="S12" s="9"/>
    </row>
    <row r="13" spans="2:19" ht="13.5" thickTop="1">
      <c r="B13" s="215" t="str">
        <f>'Таблица цен ингредиентов'!B28</f>
        <v>Кукурузный силос, ср. спел.</v>
      </c>
      <c r="C13" s="169">
        <f>'Таблица цен ингредиентов'!C28</f>
        <v>0.03</v>
      </c>
      <c r="D13" s="128"/>
      <c r="E13" s="128"/>
      <c r="F13" s="128"/>
      <c r="G13" s="17"/>
      <c r="H13" s="120"/>
      <c r="I13" s="17">
        <v>20</v>
      </c>
      <c r="J13" s="17">
        <v>20</v>
      </c>
      <c r="K13" s="17">
        <v>20</v>
      </c>
      <c r="L13" s="17">
        <v>20</v>
      </c>
      <c r="M13" s="17">
        <v>20</v>
      </c>
      <c r="O13" s="135"/>
      <c r="P13" s="135"/>
      <c r="Q13" s="135"/>
      <c r="R13" s="9"/>
      <c r="S13" s="9"/>
    </row>
    <row r="14" spans="2:19" ht="12.75">
      <c r="B14" s="145" t="str">
        <f>'Таблица цен ингредиентов'!B30</f>
        <v>Кукурузный силос, спелый</v>
      </c>
      <c r="C14" s="164">
        <f>'Таблица цен ингредиентов'!C30</f>
        <v>0.03</v>
      </c>
      <c r="D14" s="19">
        <v>20.1</v>
      </c>
      <c r="E14" s="19">
        <v>24.9</v>
      </c>
      <c r="F14" s="19">
        <v>25.9</v>
      </c>
      <c r="G14" s="19">
        <v>26.3</v>
      </c>
      <c r="H14" s="121">
        <v>21.6</v>
      </c>
      <c r="I14" s="19"/>
      <c r="J14" s="19"/>
      <c r="K14" s="19"/>
      <c r="L14" s="19"/>
      <c r="M14" s="19"/>
      <c r="O14" s="135"/>
      <c r="P14" s="135"/>
      <c r="Q14" s="135"/>
      <c r="R14" s="9"/>
      <c r="S14" s="9"/>
    </row>
    <row r="15" spans="2:19" ht="12.75">
      <c r="B15" s="145" t="str">
        <f>'Таблица цен ингредиентов'!B22</f>
        <v>Сено бобовых, средн. зрел.</v>
      </c>
      <c r="C15" s="164">
        <f>'Таблица цен ингредиентов'!C22</f>
        <v>0.125</v>
      </c>
      <c r="D15" s="19"/>
      <c r="E15" s="19"/>
      <c r="F15" s="19"/>
      <c r="G15" s="19"/>
      <c r="H15" s="121"/>
      <c r="I15" s="20">
        <v>3.3</v>
      </c>
      <c r="J15" s="20">
        <v>3</v>
      </c>
      <c r="K15" s="20">
        <v>3.1</v>
      </c>
      <c r="L15" s="19">
        <v>3.2</v>
      </c>
      <c r="M15" s="19">
        <v>2.5</v>
      </c>
      <c r="O15" s="136"/>
      <c r="P15" s="136"/>
      <c r="Q15" s="136"/>
      <c r="R15" s="9"/>
      <c r="S15" s="9"/>
    </row>
    <row r="16" spans="2:19" ht="12.75">
      <c r="B16" s="145" t="str">
        <f>'Таблица цен ингредиентов'!B14</f>
        <v>Травяное сено, средн. зрел.</v>
      </c>
      <c r="C16" s="164">
        <f>'Таблица цен ингредиентов'!C14</f>
        <v>0.1</v>
      </c>
      <c r="D16" s="19"/>
      <c r="E16" s="19"/>
      <c r="F16" s="19"/>
      <c r="G16" s="19"/>
      <c r="H16" s="121"/>
      <c r="I16" s="20">
        <v>3.3</v>
      </c>
      <c r="J16" s="20">
        <v>3</v>
      </c>
      <c r="K16" s="20">
        <v>3.1</v>
      </c>
      <c r="L16" s="19">
        <v>3.2</v>
      </c>
      <c r="M16" s="19">
        <v>2.5</v>
      </c>
      <c r="O16" s="136"/>
      <c r="P16" s="136"/>
      <c r="Q16" s="136"/>
      <c r="R16" s="9"/>
      <c r="S16" s="9"/>
    </row>
    <row r="17" spans="2:19" ht="12.75">
      <c r="B17" s="145" t="str">
        <f>'Таблица цен ингредиентов'!G18</f>
        <v>Кукурузное зерно, молотое</v>
      </c>
      <c r="C17" s="164">
        <f>'Таблица цен ингредиентов'!H18</f>
        <v>0.18</v>
      </c>
      <c r="D17" s="19">
        <v>5</v>
      </c>
      <c r="E17" s="19">
        <v>4</v>
      </c>
      <c r="F17" s="19">
        <v>4</v>
      </c>
      <c r="G17" s="19">
        <v>4</v>
      </c>
      <c r="H17" s="121">
        <v>4</v>
      </c>
      <c r="I17" s="19">
        <v>6</v>
      </c>
      <c r="J17" s="19">
        <v>3.5</v>
      </c>
      <c r="K17" s="19">
        <v>3.6</v>
      </c>
      <c r="L17" s="19">
        <v>3.6</v>
      </c>
      <c r="M17" s="19">
        <v>3</v>
      </c>
      <c r="O17" s="135"/>
      <c r="P17" s="135"/>
      <c r="Q17" s="135"/>
      <c r="R17" s="9"/>
      <c r="S17" s="9"/>
    </row>
    <row r="18" spans="2:19" ht="12.75">
      <c r="B18" s="145" t="str">
        <f>'Таблица цен ингредиентов'!G16</f>
        <v>Пшеничные высевки</v>
      </c>
      <c r="C18" s="164">
        <f>'Таблица цен ингредиентов'!H16</f>
        <v>0.18</v>
      </c>
      <c r="D18" s="19">
        <v>5</v>
      </c>
      <c r="E18" s="19">
        <v>4</v>
      </c>
      <c r="F18" s="19">
        <v>4</v>
      </c>
      <c r="G18" s="19">
        <v>4</v>
      </c>
      <c r="H18" s="121">
        <v>4</v>
      </c>
      <c r="I18" s="19"/>
      <c r="J18" s="19">
        <v>3.5</v>
      </c>
      <c r="K18" s="19">
        <v>3.6</v>
      </c>
      <c r="L18" s="19">
        <v>3.6</v>
      </c>
      <c r="M18" s="19">
        <v>3</v>
      </c>
      <c r="O18" s="135"/>
      <c r="P18" s="135"/>
      <c r="Q18" s="135"/>
      <c r="R18" s="9"/>
      <c r="S18" s="9"/>
    </row>
    <row r="19" spans="2:19" ht="12.75">
      <c r="B19" s="145" t="str">
        <f>'Таблица цен ингредиентов'!L10</f>
        <v>Соевый жмых, 44% химически</v>
      </c>
      <c r="C19" s="164">
        <f>'Таблица цен ингредиентов'!M10</f>
        <v>0.3</v>
      </c>
      <c r="D19" s="19">
        <v>2.3</v>
      </c>
      <c r="E19" s="19"/>
      <c r="F19" s="19"/>
      <c r="G19" s="19"/>
      <c r="H19" s="121"/>
      <c r="I19" s="19">
        <v>2.2</v>
      </c>
      <c r="J19" s="19"/>
      <c r="K19" s="19"/>
      <c r="L19" s="19"/>
      <c r="M19" s="19"/>
      <c r="O19" s="135"/>
      <c r="P19" s="135"/>
      <c r="Q19" s="135"/>
      <c r="R19" s="9"/>
      <c r="S19" s="9"/>
    </row>
    <row r="20" spans="2:19" ht="12.75">
      <c r="B20" s="145" t="str">
        <f>'Таблица цен ингредиентов'!L12</f>
        <v>Соевый жмых, 48% хим.</v>
      </c>
      <c r="C20" s="164">
        <f>'Таблица цен ингредиентов'!M12</f>
        <v>0.3</v>
      </c>
      <c r="D20" s="19"/>
      <c r="E20" s="19">
        <v>1.7</v>
      </c>
      <c r="F20" s="19"/>
      <c r="G20" s="19"/>
      <c r="H20" s="121"/>
      <c r="I20" s="19"/>
      <c r="J20" s="19">
        <v>1.8</v>
      </c>
      <c r="K20" s="19"/>
      <c r="L20" s="19"/>
      <c r="M20" s="19"/>
      <c r="O20" s="135"/>
      <c r="P20" s="135"/>
      <c r="Q20" s="135"/>
      <c r="R20" s="9"/>
      <c r="S20" s="9"/>
    </row>
    <row r="21" spans="2:19" ht="12.75">
      <c r="B21" s="145" t="str">
        <f>'Таблица цен ингредиентов'!L14</f>
        <v>Соевый жмых, экспеллер</v>
      </c>
      <c r="C21" s="164">
        <f>'Таблица цен ингредиентов'!M14</f>
        <v>0.3</v>
      </c>
      <c r="D21" s="19"/>
      <c r="E21" s="19"/>
      <c r="F21" s="19">
        <v>1.1</v>
      </c>
      <c r="G21" s="19"/>
      <c r="H21" s="122"/>
      <c r="I21" s="19"/>
      <c r="J21" s="19"/>
      <c r="K21" s="19">
        <v>1.2</v>
      </c>
      <c r="L21" s="19"/>
      <c r="M21" s="19"/>
      <c r="O21" s="135"/>
      <c r="P21" s="135"/>
      <c r="Q21" s="135"/>
      <c r="R21" s="9"/>
      <c r="S21" s="9"/>
    </row>
    <row r="22" spans="2:19" ht="12.75">
      <c r="B22" s="145" t="str">
        <f>'Таблица цен ингредиентов'!L16</f>
        <v>Соевый жмых, выс. темп.</v>
      </c>
      <c r="C22" s="164">
        <f>'Таблица цен ингредиентов'!M16</f>
        <v>0.3</v>
      </c>
      <c r="D22" s="24"/>
      <c r="E22" s="24"/>
      <c r="F22" s="24"/>
      <c r="G22" s="19">
        <v>0.9</v>
      </c>
      <c r="H22" s="122"/>
      <c r="I22" s="24"/>
      <c r="J22" s="24"/>
      <c r="K22" s="24"/>
      <c r="L22" s="19">
        <v>1</v>
      </c>
      <c r="M22" s="19"/>
      <c r="O22" s="29"/>
      <c r="P22" s="29"/>
      <c r="Q22" s="29"/>
      <c r="R22" s="9"/>
      <c r="S22" s="9"/>
    </row>
    <row r="23" spans="2:19" ht="12.75">
      <c r="B23" s="145" t="str">
        <f>'Таблица цен ингредиентов'!L18</f>
        <v>Соевые бобы, сырые, целые</v>
      </c>
      <c r="C23" s="164">
        <f>'Таблица цен ингредиентов'!M18</f>
        <v>0.2</v>
      </c>
      <c r="D23" s="24"/>
      <c r="E23" s="24"/>
      <c r="F23" s="24"/>
      <c r="G23" s="24"/>
      <c r="H23" s="121">
        <v>2.1</v>
      </c>
      <c r="I23" s="19"/>
      <c r="J23" s="19"/>
      <c r="K23" s="19"/>
      <c r="L23" s="19"/>
      <c r="M23" s="19">
        <v>2.1</v>
      </c>
      <c r="O23" s="29"/>
      <c r="P23" s="29"/>
      <c r="Q23" s="29"/>
      <c r="R23" s="9"/>
      <c r="S23" s="9"/>
    </row>
    <row r="24" spans="2:19" ht="13.5" thickBot="1">
      <c r="B24" s="216" t="str">
        <f>'Таблица цен ингредиентов'!L20</f>
        <v>Мочевина</v>
      </c>
      <c r="C24" s="165">
        <f>'Таблица цен ингредиентов'!M20</f>
        <v>0.25</v>
      </c>
      <c r="D24" s="23"/>
      <c r="E24" s="23">
        <v>0.125</v>
      </c>
      <c r="F24" s="23">
        <v>0.225</v>
      </c>
      <c r="G24" s="23">
        <v>0.25</v>
      </c>
      <c r="H24" s="123">
        <v>0.125</v>
      </c>
      <c r="I24" s="23"/>
      <c r="J24" s="23"/>
      <c r="K24" s="23">
        <v>0.075</v>
      </c>
      <c r="L24" s="23">
        <v>0.1</v>
      </c>
      <c r="M24" s="23"/>
      <c r="O24" s="29"/>
      <c r="P24" s="29"/>
      <c r="Q24" s="29"/>
      <c r="R24" s="9"/>
      <c r="S24" s="9"/>
    </row>
    <row r="25" spans="2:19" ht="13.5" thickBot="1">
      <c r="B25" s="242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  <c r="O25" s="9"/>
      <c r="P25" s="9"/>
      <c r="Q25" s="9"/>
      <c r="R25" s="9"/>
      <c r="S25" s="9"/>
    </row>
    <row r="26" spans="2:19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7">
        <v>0.02</v>
      </c>
      <c r="J26" s="38">
        <v>0.02</v>
      </c>
      <c r="K26" s="38">
        <v>0.02</v>
      </c>
      <c r="L26" s="38">
        <v>0.02</v>
      </c>
      <c r="M26" s="38">
        <v>0.02</v>
      </c>
      <c r="O26" s="29"/>
      <c r="P26" s="29"/>
      <c r="Q26" s="29"/>
      <c r="R26" s="9"/>
      <c r="S26" s="9"/>
    </row>
    <row r="27" spans="2:19" ht="12.75">
      <c r="B27" s="22" t="s">
        <v>264</v>
      </c>
      <c r="C27" s="164">
        <f>'Демонстрация качества фуража'!C27</f>
        <v>0.1</v>
      </c>
      <c r="D27" s="34">
        <v>0.16</v>
      </c>
      <c r="E27" s="24">
        <v>0.21</v>
      </c>
      <c r="F27" s="24">
        <v>0.21</v>
      </c>
      <c r="G27" s="24">
        <v>0.21</v>
      </c>
      <c r="H27" s="24">
        <v>0.21</v>
      </c>
      <c r="I27" s="34">
        <v>0.1</v>
      </c>
      <c r="J27" s="24">
        <v>0.21</v>
      </c>
      <c r="K27" s="24">
        <v>0.21</v>
      </c>
      <c r="L27" s="24">
        <v>0.21</v>
      </c>
      <c r="M27" s="24">
        <v>0.21</v>
      </c>
      <c r="O27" s="29"/>
      <c r="P27" s="29"/>
      <c r="Q27" s="29"/>
      <c r="R27" s="9"/>
      <c r="S27" s="9"/>
    </row>
    <row r="28" spans="2:19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34">
        <v>0.12</v>
      </c>
      <c r="J28" s="24">
        <v>0.12</v>
      </c>
      <c r="K28" s="24">
        <v>0.12</v>
      </c>
      <c r="L28" s="24">
        <v>0.12</v>
      </c>
      <c r="M28" s="24">
        <v>0.12</v>
      </c>
      <c r="O28" s="29"/>
      <c r="P28" s="29"/>
      <c r="Q28" s="29"/>
      <c r="R28" s="9"/>
      <c r="S28" s="9"/>
    </row>
    <row r="29" spans="2:19" ht="12.75" customHeight="1" thickBot="1">
      <c r="B29" s="25" t="s">
        <v>294</v>
      </c>
      <c r="C29" s="165">
        <f>'Демонстрация качества фуража'!C29</f>
        <v>0.3</v>
      </c>
      <c r="D29" s="36"/>
      <c r="E29" s="23"/>
      <c r="F29" s="23"/>
      <c r="G29" s="23"/>
      <c r="H29" s="23"/>
      <c r="I29" s="36">
        <v>0.11</v>
      </c>
      <c r="J29" s="23"/>
      <c r="K29" s="23"/>
      <c r="L29" s="23"/>
      <c r="M29" s="23"/>
      <c r="O29" s="29"/>
      <c r="P29" s="29"/>
      <c r="Q29" s="29"/>
      <c r="R29" s="9"/>
      <c r="S29" s="9"/>
    </row>
    <row r="30" spans="2:19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  <c r="O30" s="9"/>
      <c r="P30" s="9"/>
      <c r="Q30" s="9"/>
      <c r="R30" s="9"/>
      <c r="S30" s="9"/>
    </row>
    <row r="31" spans="2:19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  <c r="O31" s="9"/>
      <c r="P31" s="9"/>
      <c r="Q31" s="9"/>
      <c r="R31" s="9"/>
      <c r="S31" s="9"/>
    </row>
    <row r="32" spans="2:19" ht="3.75" customHeight="1" thickBot="1">
      <c r="B32" s="6"/>
      <c r="C32" s="57"/>
      <c r="D32" s="6"/>
      <c r="E32" s="6"/>
      <c r="F32" s="6"/>
      <c r="G32" s="6"/>
      <c r="H32" s="6"/>
      <c r="I32" s="6"/>
      <c r="J32" s="6"/>
      <c r="K32" s="6"/>
      <c r="L32" s="6"/>
      <c r="M32" s="6"/>
      <c r="O32" s="9"/>
      <c r="P32" s="9"/>
      <c r="Q32" s="9"/>
      <c r="R32" s="9"/>
      <c r="S32" s="9"/>
    </row>
    <row r="33" spans="2:19" ht="13.5" thickTop="1">
      <c r="B33" s="238" t="s">
        <v>266</v>
      </c>
      <c r="C33" s="78" t="s">
        <v>267</v>
      </c>
      <c r="D33" s="17">
        <v>20.1</v>
      </c>
      <c r="E33" s="17">
        <v>20.1</v>
      </c>
      <c r="F33" s="17">
        <v>20.1</v>
      </c>
      <c r="G33" s="17">
        <v>20.1</v>
      </c>
      <c r="H33" s="120">
        <v>19</v>
      </c>
      <c r="I33" s="17">
        <v>20.1</v>
      </c>
      <c r="J33" s="17">
        <v>20.1</v>
      </c>
      <c r="K33" s="17">
        <v>20.1</v>
      </c>
      <c r="L33" s="17">
        <v>20.1</v>
      </c>
      <c r="M33" s="17">
        <v>18.6</v>
      </c>
      <c r="O33" s="135"/>
      <c r="P33" s="135"/>
      <c r="Q33" s="135"/>
      <c r="R33" s="9"/>
      <c r="S33" s="9"/>
    </row>
    <row r="34" spans="2:19" ht="12.75" customHeight="1">
      <c r="B34" s="243" t="s">
        <v>296</v>
      </c>
      <c r="C34" s="79" t="s">
        <v>340</v>
      </c>
      <c r="D34" s="19">
        <v>26.8</v>
      </c>
      <c r="E34" s="19">
        <v>25.9</v>
      </c>
      <c r="F34" s="19">
        <v>25.6</v>
      </c>
      <c r="G34" s="19">
        <v>25.2</v>
      </c>
      <c r="H34" s="121">
        <v>25.7</v>
      </c>
      <c r="I34" s="19">
        <v>26.4</v>
      </c>
      <c r="J34" s="19">
        <v>26.1</v>
      </c>
      <c r="K34" s="19">
        <v>25.8</v>
      </c>
      <c r="L34" s="19">
        <v>25.5</v>
      </c>
      <c r="M34" s="19">
        <v>24.9</v>
      </c>
      <c r="O34" s="135"/>
      <c r="P34" s="135"/>
      <c r="Q34" s="135"/>
      <c r="R34" s="9"/>
      <c r="S34" s="9"/>
    </row>
    <row r="35" spans="2:19" ht="12.75">
      <c r="B35" s="243" t="s">
        <v>297</v>
      </c>
      <c r="C35" s="79" t="s">
        <v>269</v>
      </c>
      <c r="D35" s="19">
        <v>25.2</v>
      </c>
      <c r="E35" s="19">
        <v>25.3</v>
      </c>
      <c r="F35" s="19">
        <v>25.1</v>
      </c>
      <c r="G35" s="19">
        <v>25.1</v>
      </c>
      <c r="H35" s="121">
        <v>22</v>
      </c>
      <c r="I35" s="19">
        <v>25.3</v>
      </c>
      <c r="J35" s="19">
        <v>25.3</v>
      </c>
      <c r="K35" s="19">
        <v>25.2</v>
      </c>
      <c r="L35" s="19">
        <v>25.3</v>
      </c>
      <c r="M35" s="19">
        <v>21</v>
      </c>
      <c r="O35" s="135"/>
      <c r="P35" s="135"/>
      <c r="Q35" s="135"/>
      <c r="R35" s="9"/>
      <c r="S35" s="9"/>
    </row>
    <row r="36" spans="2:19" ht="13.5" thickBot="1">
      <c r="B36" s="22" t="s">
        <v>298</v>
      </c>
      <c r="C36" s="80" t="s">
        <v>270</v>
      </c>
      <c r="D36" s="20">
        <v>-32</v>
      </c>
      <c r="E36" s="20">
        <v>78</v>
      </c>
      <c r="F36" s="20">
        <v>43</v>
      </c>
      <c r="G36" s="20">
        <v>66</v>
      </c>
      <c r="H36" s="124">
        <v>99</v>
      </c>
      <c r="I36" s="20">
        <v>50</v>
      </c>
      <c r="J36" s="20">
        <v>190</v>
      </c>
      <c r="K36" s="20">
        <v>95</v>
      </c>
      <c r="L36" s="20">
        <v>110</v>
      </c>
      <c r="M36" s="20">
        <v>9</v>
      </c>
      <c r="O36" s="132"/>
      <c r="P36" s="132"/>
      <c r="Q36" s="132"/>
      <c r="R36" s="9"/>
      <c r="S36" s="9"/>
    </row>
    <row r="37" spans="2:19" ht="13.5" thickTop="1">
      <c r="B37" s="22" t="s">
        <v>299</v>
      </c>
      <c r="C37" s="81" t="s">
        <v>308</v>
      </c>
      <c r="D37" s="20">
        <v>14</v>
      </c>
      <c r="E37" s="20">
        <v>19</v>
      </c>
      <c r="F37" s="20">
        <v>7</v>
      </c>
      <c r="G37" s="20">
        <v>8</v>
      </c>
      <c r="H37" s="124">
        <v>2</v>
      </c>
      <c r="I37" s="20">
        <v>50</v>
      </c>
      <c r="J37" s="20">
        <v>18</v>
      </c>
      <c r="K37" s="20">
        <v>10</v>
      </c>
      <c r="L37" s="20">
        <v>20</v>
      </c>
      <c r="M37" s="20">
        <v>-1</v>
      </c>
      <c r="O37" s="132"/>
      <c r="P37" s="132"/>
      <c r="Q37" s="132"/>
      <c r="R37" s="9"/>
      <c r="S37" s="9"/>
    </row>
    <row r="38" spans="2:19" ht="12.75">
      <c r="B38" s="35" t="s">
        <v>279</v>
      </c>
      <c r="C38" s="58" t="s">
        <v>340</v>
      </c>
      <c r="D38" s="19">
        <v>14.7</v>
      </c>
      <c r="E38" s="20">
        <v>15.2</v>
      </c>
      <c r="F38" s="20">
        <v>14.9</v>
      </c>
      <c r="G38" s="20">
        <v>15</v>
      </c>
      <c r="H38" s="124">
        <v>15</v>
      </c>
      <c r="I38" s="19">
        <v>16</v>
      </c>
      <c r="J38" s="20">
        <v>15.7</v>
      </c>
      <c r="K38" s="20">
        <v>15.2</v>
      </c>
      <c r="L38" s="19">
        <v>15.3</v>
      </c>
      <c r="M38" s="19">
        <v>14.8</v>
      </c>
      <c r="O38" s="135"/>
      <c r="P38" s="132"/>
      <c r="Q38" s="132"/>
      <c r="R38" s="9"/>
      <c r="S38" s="9"/>
    </row>
    <row r="39" spans="2:19" ht="12.75">
      <c r="B39" s="244" t="s">
        <v>300</v>
      </c>
      <c r="C39" s="58" t="s">
        <v>309</v>
      </c>
      <c r="D39" s="20">
        <v>9.9</v>
      </c>
      <c r="E39" s="20">
        <v>10.3</v>
      </c>
      <c r="F39" s="20">
        <v>10.1</v>
      </c>
      <c r="G39" s="19">
        <v>10.2</v>
      </c>
      <c r="H39" s="124">
        <v>10.8</v>
      </c>
      <c r="I39" s="20">
        <v>15</v>
      </c>
      <c r="J39" s="20">
        <v>10.8</v>
      </c>
      <c r="K39" s="20">
        <v>10.4</v>
      </c>
      <c r="L39" s="20">
        <v>10.4</v>
      </c>
      <c r="M39" s="19">
        <v>10.7</v>
      </c>
      <c r="O39" s="132"/>
      <c r="P39" s="132"/>
      <c r="Q39" s="132"/>
      <c r="R39" s="9"/>
      <c r="S39" s="9"/>
    </row>
    <row r="40" spans="2:19" ht="12.75">
      <c r="B40" s="245" t="s">
        <v>301</v>
      </c>
      <c r="C40" s="58" t="s">
        <v>310</v>
      </c>
      <c r="D40" s="20">
        <v>4.8</v>
      </c>
      <c r="E40" s="20">
        <v>4.8</v>
      </c>
      <c r="F40" s="20">
        <v>4.8</v>
      </c>
      <c r="G40" s="19">
        <v>4.9</v>
      </c>
      <c r="H40" s="121">
        <v>4.2</v>
      </c>
      <c r="I40" s="20">
        <v>10</v>
      </c>
      <c r="J40" s="20">
        <v>4.9</v>
      </c>
      <c r="K40" s="20">
        <v>4.9</v>
      </c>
      <c r="L40" s="20">
        <v>5</v>
      </c>
      <c r="M40" s="20">
        <v>4.1</v>
      </c>
      <c r="O40" s="132"/>
      <c r="P40" s="132"/>
      <c r="Q40" s="132"/>
      <c r="R40" s="9"/>
      <c r="S40" s="9"/>
    </row>
    <row r="41" spans="2:19" ht="13.5" thickBot="1">
      <c r="B41" s="22" t="s">
        <v>302</v>
      </c>
      <c r="C41" s="59" t="s">
        <v>341</v>
      </c>
      <c r="D41" s="20">
        <v>13</v>
      </c>
      <c r="E41" s="20">
        <v>26</v>
      </c>
      <c r="F41" s="20">
        <v>26</v>
      </c>
      <c r="G41" s="20">
        <v>26</v>
      </c>
      <c r="H41" s="124">
        <v>29</v>
      </c>
      <c r="I41" s="20">
        <v>4.8</v>
      </c>
      <c r="J41" s="20">
        <v>10</v>
      </c>
      <c r="K41" s="20">
        <v>33</v>
      </c>
      <c r="L41" s="20">
        <v>36</v>
      </c>
      <c r="M41" s="20">
        <v>38</v>
      </c>
      <c r="O41" s="132"/>
      <c r="P41" s="132"/>
      <c r="Q41" s="132"/>
      <c r="R41" s="9"/>
      <c r="S41" s="9"/>
    </row>
    <row r="42" spans="2:19" ht="13.5" thickTop="1">
      <c r="B42" s="22" t="s">
        <v>303</v>
      </c>
      <c r="C42" s="60" t="s">
        <v>312</v>
      </c>
      <c r="D42" s="20">
        <v>28</v>
      </c>
      <c r="E42" s="20">
        <v>20</v>
      </c>
      <c r="F42" s="20">
        <v>18</v>
      </c>
      <c r="G42" s="20">
        <v>18</v>
      </c>
      <c r="H42" s="124">
        <v>22</v>
      </c>
      <c r="I42" s="20">
        <v>28</v>
      </c>
      <c r="J42" s="20">
        <v>19</v>
      </c>
      <c r="K42" s="20">
        <v>17</v>
      </c>
      <c r="L42" s="20">
        <v>17</v>
      </c>
      <c r="M42" s="20">
        <v>17</v>
      </c>
      <c r="O42" s="132"/>
      <c r="P42" s="132"/>
      <c r="Q42" s="132"/>
      <c r="R42" s="9"/>
      <c r="S42" s="9"/>
    </row>
    <row r="43" spans="2:19" ht="12.75">
      <c r="B43" s="22" t="s">
        <v>306</v>
      </c>
      <c r="C43" s="61" t="s">
        <v>276</v>
      </c>
      <c r="D43" s="21">
        <v>32.7</v>
      </c>
      <c r="E43" s="21">
        <v>34</v>
      </c>
      <c r="F43" s="21">
        <v>36</v>
      </c>
      <c r="G43" s="21">
        <v>36</v>
      </c>
      <c r="H43" s="125">
        <v>34</v>
      </c>
      <c r="I43" s="21">
        <v>16</v>
      </c>
      <c r="J43" s="21">
        <v>37</v>
      </c>
      <c r="K43" s="21">
        <v>38</v>
      </c>
      <c r="L43" s="21">
        <v>39</v>
      </c>
      <c r="M43" s="21">
        <v>37</v>
      </c>
      <c r="O43" s="137"/>
      <c r="P43" s="137"/>
      <c r="Q43" s="137"/>
      <c r="R43" s="9"/>
      <c r="S43" s="9"/>
    </row>
    <row r="44" spans="2:19" ht="12.75">
      <c r="B44" s="22" t="s">
        <v>304</v>
      </c>
      <c r="C44" s="62" t="s">
        <v>277</v>
      </c>
      <c r="D44" s="21">
        <v>17.4</v>
      </c>
      <c r="E44" s="21">
        <v>19</v>
      </c>
      <c r="F44" s="21">
        <v>20</v>
      </c>
      <c r="G44" s="21">
        <v>20</v>
      </c>
      <c r="H44" s="125">
        <v>19</v>
      </c>
      <c r="I44" s="21">
        <v>33</v>
      </c>
      <c r="J44" s="21">
        <v>32</v>
      </c>
      <c r="K44" s="21">
        <v>23</v>
      </c>
      <c r="L44" s="21">
        <v>23</v>
      </c>
      <c r="M44" s="21">
        <v>22</v>
      </c>
      <c r="O44" s="137"/>
      <c r="P44" s="137"/>
      <c r="Q44" s="137"/>
      <c r="R44" s="9"/>
      <c r="S44" s="9"/>
    </row>
    <row r="45" spans="2:19" ht="13.5" thickBot="1">
      <c r="B45" s="56" t="s">
        <v>305</v>
      </c>
      <c r="C45" s="63" t="s">
        <v>278</v>
      </c>
      <c r="D45" s="70">
        <v>45</v>
      </c>
      <c r="E45" s="70">
        <v>43</v>
      </c>
      <c r="F45" s="70">
        <v>42</v>
      </c>
      <c r="G45" s="70">
        <v>42</v>
      </c>
      <c r="H45" s="126">
        <v>42</v>
      </c>
      <c r="I45" s="151">
        <v>21</v>
      </c>
      <c r="J45" s="70">
        <v>39</v>
      </c>
      <c r="K45" s="70">
        <v>38</v>
      </c>
      <c r="L45" s="70">
        <v>39</v>
      </c>
      <c r="M45" s="70">
        <v>38</v>
      </c>
      <c r="O45" s="137"/>
      <c r="P45" s="137"/>
      <c r="Q45" s="137"/>
      <c r="R45" s="9"/>
      <c r="S45" s="9"/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200">
        <f>'Демонстрация качества фуража'!C46</f>
        <v>0.25</v>
      </c>
      <c r="D46" s="185">
        <f aca="true" t="shared" si="0" ref="D46:M46">D35*$C46</f>
        <v>6.3</v>
      </c>
      <c r="E46" s="185">
        <f t="shared" si="0"/>
        <v>6.325</v>
      </c>
      <c r="F46" s="185">
        <f t="shared" si="0"/>
        <v>6.275</v>
      </c>
      <c r="G46" s="185">
        <f t="shared" si="0"/>
        <v>6.275</v>
      </c>
      <c r="H46" s="185">
        <f t="shared" si="0"/>
        <v>5.5</v>
      </c>
      <c r="I46" s="196">
        <f t="shared" si="0"/>
        <v>6.325</v>
      </c>
      <c r="J46" s="185">
        <f t="shared" si="0"/>
        <v>6.325</v>
      </c>
      <c r="K46" s="185">
        <f t="shared" si="0"/>
        <v>6.3</v>
      </c>
      <c r="L46" s="185">
        <f t="shared" si="0"/>
        <v>6.325</v>
      </c>
      <c r="M46" s="186">
        <f t="shared" si="0"/>
        <v>5.25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 aca="true" t="shared" si="1" ref="D47:M47">$C13*D13+$C14*D14+$C15*D15+$C16*D16+$C17*D17+$C18*D18+$C19*D19+$C20*D20+$C21*D21+$C22*D22+$C23*D23+$C24*D24+$C26*D26+$C27*D27+$C28*D28+$C29*D29</f>
        <v>3.1809999999999996</v>
      </c>
      <c r="E47" s="188">
        <f t="shared" si="1"/>
        <v>2.82125</v>
      </c>
      <c r="F47" s="188">
        <f t="shared" si="1"/>
        <v>2.6962499999999996</v>
      </c>
      <c r="G47" s="188">
        <f t="shared" si="1"/>
        <v>2.6545</v>
      </c>
      <c r="H47" s="188">
        <f t="shared" si="1"/>
        <v>2.63225</v>
      </c>
      <c r="I47" s="188">
        <f t="shared" si="1"/>
        <v>3.1975000000000002</v>
      </c>
      <c r="J47" s="188">
        <f t="shared" si="1"/>
        <v>3.1679999999999997</v>
      </c>
      <c r="K47" s="188">
        <f t="shared" si="1"/>
        <v>3.06525</v>
      </c>
      <c r="L47" s="188">
        <f t="shared" si="1"/>
        <v>3.034</v>
      </c>
      <c r="M47" s="189">
        <f t="shared" si="1"/>
        <v>2.7555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3.119</v>
      </c>
      <c r="E48" s="191">
        <f t="shared" si="2"/>
        <v>3.50375</v>
      </c>
      <c r="F48" s="191">
        <f t="shared" si="2"/>
        <v>3.5787500000000008</v>
      </c>
      <c r="G48" s="191">
        <f t="shared" si="2"/>
        <v>3.6205000000000003</v>
      </c>
      <c r="H48" s="191">
        <f t="shared" si="2"/>
        <v>2.86775</v>
      </c>
      <c r="I48" s="191">
        <f t="shared" si="2"/>
        <v>3.1275</v>
      </c>
      <c r="J48" s="191">
        <f t="shared" si="2"/>
        <v>3.1570000000000005</v>
      </c>
      <c r="K48" s="191">
        <f t="shared" si="2"/>
        <v>3.23475</v>
      </c>
      <c r="L48" s="191">
        <f t="shared" si="2"/>
        <v>3.2910000000000004</v>
      </c>
      <c r="M48" s="192">
        <f t="shared" si="2"/>
        <v>2.4945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4.379</v>
      </c>
      <c r="E49" s="194">
        <f t="shared" si="3"/>
        <v>4.76875</v>
      </c>
      <c r="F49" s="194">
        <f t="shared" si="3"/>
        <v>4.83375</v>
      </c>
      <c r="G49" s="194">
        <f t="shared" si="3"/>
        <v>4.875500000000001</v>
      </c>
      <c r="H49" s="194">
        <f t="shared" si="3"/>
        <v>3.9677499999999997</v>
      </c>
      <c r="I49" s="194">
        <f t="shared" si="3"/>
        <v>4.3925</v>
      </c>
      <c r="J49" s="194">
        <f t="shared" si="3"/>
        <v>4.422000000000001</v>
      </c>
      <c r="K49" s="194">
        <f t="shared" si="3"/>
        <v>4.49475</v>
      </c>
      <c r="L49" s="194">
        <f t="shared" si="3"/>
        <v>4.556</v>
      </c>
      <c r="M49" s="195">
        <f t="shared" si="3"/>
        <v>3.5444999999999998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1">
        <f ca="1">TODAY()</f>
        <v>37937</v>
      </c>
      <c r="C2" s="85" t="str">
        <f>'Демонстрация качества фуража'!C2</f>
        <v>Косово</v>
      </c>
      <c r="D2" s="285" t="s">
        <v>518</v>
      </c>
      <c r="E2" s="301"/>
      <c r="F2" s="301"/>
      <c r="G2" s="301"/>
      <c r="H2" s="301"/>
      <c r="I2" s="301"/>
      <c r="J2" s="301"/>
      <c r="K2" s="301"/>
      <c r="L2" s="301"/>
      <c r="M2" s="302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290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142</v>
      </c>
      <c r="E6" s="2" t="s">
        <v>167</v>
      </c>
      <c r="F6" s="2" t="s">
        <v>168</v>
      </c>
      <c r="G6" s="2" t="s">
        <v>169</v>
      </c>
      <c r="H6" s="2" t="s">
        <v>170</v>
      </c>
      <c r="I6" s="32" t="s">
        <v>13</v>
      </c>
      <c r="J6" s="2" t="s">
        <v>20</v>
      </c>
      <c r="K6" s="2" t="s">
        <v>21</v>
      </c>
      <c r="L6" s="5" t="s">
        <v>60</v>
      </c>
      <c r="M6" s="2" t="s">
        <v>171</v>
      </c>
      <c r="N6" s="8">
        <v>11</v>
      </c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241" t="s">
        <v>293</v>
      </c>
      <c r="C8" s="236" t="s">
        <v>259</v>
      </c>
      <c r="D8" s="253" t="s">
        <v>408</v>
      </c>
      <c r="E8" s="232" t="s">
        <v>409</v>
      </c>
      <c r="F8" s="232" t="s">
        <v>410</v>
      </c>
      <c r="G8" s="254" t="s">
        <v>465</v>
      </c>
      <c r="H8" s="256" t="s">
        <v>466</v>
      </c>
      <c r="I8" s="253" t="s">
        <v>411</v>
      </c>
      <c r="J8" s="232" t="s">
        <v>412</v>
      </c>
      <c r="K8" s="232" t="s">
        <v>413</v>
      </c>
      <c r="L8" s="254" t="s">
        <v>467</v>
      </c>
      <c r="M8" s="256" t="s">
        <v>468</v>
      </c>
    </row>
    <row r="9" spans="2:13" ht="3.75" customHeight="1" thickBot="1">
      <c r="B9" s="8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231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95" t="s">
        <v>261</v>
      </c>
      <c r="C12" s="296"/>
      <c r="D12" s="102">
        <v>25</v>
      </c>
      <c r="E12" s="103">
        <v>25</v>
      </c>
      <c r="F12" s="103">
        <v>25</v>
      </c>
      <c r="G12" s="103">
        <v>25</v>
      </c>
      <c r="H12" s="103">
        <v>21</v>
      </c>
      <c r="I12" s="129">
        <v>25</v>
      </c>
      <c r="J12" s="129">
        <v>25</v>
      </c>
      <c r="K12" s="129">
        <v>25</v>
      </c>
      <c r="L12" s="103">
        <v>25</v>
      </c>
      <c r="M12" s="103">
        <v>21</v>
      </c>
    </row>
    <row r="13" spans="2:13" ht="13.5" thickTop="1">
      <c r="B13" s="215" t="str">
        <f>'Таблица цен ингредиентов'!B28</f>
        <v>Кукурузный силос, ср. спел.</v>
      </c>
      <c r="C13" s="169">
        <f>'Таблица цен ингредиентов'!C28</f>
        <v>0.03</v>
      </c>
      <c r="D13" s="64">
        <v>15</v>
      </c>
      <c r="E13" s="17">
        <v>15</v>
      </c>
      <c r="F13" s="17">
        <v>15</v>
      </c>
      <c r="G13" s="17">
        <v>15</v>
      </c>
      <c r="H13" s="120">
        <v>15</v>
      </c>
      <c r="I13" s="128">
        <v>10</v>
      </c>
      <c r="J13" s="128">
        <v>10</v>
      </c>
      <c r="K13" s="128">
        <v>10</v>
      </c>
      <c r="L13" s="17">
        <v>10</v>
      </c>
      <c r="M13" s="17">
        <v>10</v>
      </c>
    </row>
    <row r="14" spans="2:13" ht="12.75">
      <c r="B14" s="145" t="str">
        <f>'Таблица цен ингредиентов'!B30</f>
        <v>Кукурузный силос, спелый</v>
      </c>
      <c r="C14" s="164">
        <f>'Таблица цен ингредиентов'!C30</f>
        <v>0.03</v>
      </c>
      <c r="D14" s="65"/>
      <c r="E14" s="19"/>
      <c r="F14" s="19"/>
      <c r="G14" s="19"/>
      <c r="H14" s="121"/>
      <c r="I14" s="19"/>
      <c r="J14" s="19"/>
      <c r="K14" s="19"/>
      <c r="L14" s="19"/>
      <c r="M14" s="19"/>
    </row>
    <row r="15" spans="2:13" ht="12.75">
      <c r="B15" s="145" t="str">
        <f>'Таблица цен ингредиентов'!B22</f>
        <v>Сено бобовых, средн. зрел.</v>
      </c>
      <c r="C15" s="164">
        <f>'Таблица цен ингредиентов'!C22</f>
        <v>0.125</v>
      </c>
      <c r="D15" s="66">
        <v>4.3</v>
      </c>
      <c r="E15" s="20">
        <v>4.4</v>
      </c>
      <c r="F15" s="20">
        <v>4.8</v>
      </c>
      <c r="G15" s="19">
        <v>5</v>
      </c>
      <c r="H15" s="121">
        <v>4</v>
      </c>
      <c r="I15" s="19">
        <v>5.3</v>
      </c>
      <c r="J15" s="19">
        <v>5.6</v>
      </c>
      <c r="K15" s="19">
        <v>5.9</v>
      </c>
      <c r="L15" s="19">
        <v>6</v>
      </c>
      <c r="M15" s="19">
        <v>4.8</v>
      </c>
    </row>
    <row r="16" spans="2:13" ht="12.75">
      <c r="B16" s="145" t="str">
        <f>'Таблица цен ингредиентов'!B14</f>
        <v>Травяное сено, средн. зрел.</v>
      </c>
      <c r="C16" s="164">
        <f>'Таблица цен ингредиентов'!C14</f>
        <v>0.1</v>
      </c>
      <c r="D16" s="66">
        <v>4.3</v>
      </c>
      <c r="E16" s="20">
        <v>4.4</v>
      </c>
      <c r="F16" s="20">
        <v>4.8</v>
      </c>
      <c r="G16" s="19">
        <v>5</v>
      </c>
      <c r="H16" s="121">
        <v>4</v>
      </c>
      <c r="I16" s="19">
        <v>5.3</v>
      </c>
      <c r="J16" s="19">
        <v>5.6</v>
      </c>
      <c r="K16" s="19">
        <v>5.9</v>
      </c>
      <c r="L16" s="19">
        <v>6</v>
      </c>
      <c r="M16" s="19">
        <v>4.8</v>
      </c>
    </row>
    <row r="17" spans="2:13" ht="12.75">
      <c r="B17" s="145" t="str">
        <f>'Таблица цен ингредиентов'!G18</f>
        <v>Кукурузное зерно, молотое</v>
      </c>
      <c r="C17" s="164">
        <f>'Таблица цен ингредиентов'!H18</f>
        <v>0.18</v>
      </c>
      <c r="D17" s="65">
        <v>6</v>
      </c>
      <c r="E17" s="19">
        <v>3</v>
      </c>
      <c r="F17" s="19">
        <v>3</v>
      </c>
      <c r="G17" s="19">
        <v>3</v>
      </c>
      <c r="H17" s="121">
        <v>2.5</v>
      </c>
      <c r="I17" s="19">
        <v>6</v>
      </c>
      <c r="J17" s="19">
        <v>6</v>
      </c>
      <c r="K17" s="19">
        <v>5</v>
      </c>
      <c r="L17" s="19">
        <v>5</v>
      </c>
      <c r="M17" s="19">
        <v>3</v>
      </c>
    </row>
    <row r="18" spans="2:13" ht="12.75">
      <c r="B18" s="145" t="str">
        <f>'Таблица цен ингредиентов'!G16</f>
        <v>Пшеничные высевки</v>
      </c>
      <c r="C18" s="164">
        <f>'Таблица цен ингредиентов'!H16</f>
        <v>0.18</v>
      </c>
      <c r="D18" s="65"/>
      <c r="E18" s="19"/>
      <c r="F18" s="19">
        <v>3</v>
      </c>
      <c r="G18" s="19">
        <v>3</v>
      </c>
      <c r="H18" s="121">
        <v>2.5</v>
      </c>
      <c r="I18" s="19"/>
      <c r="J18" s="19"/>
      <c r="K18" s="19">
        <v>1</v>
      </c>
      <c r="L18" s="19">
        <v>1</v>
      </c>
      <c r="M18" s="19">
        <v>2.5</v>
      </c>
    </row>
    <row r="19" spans="2:13" ht="12.75">
      <c r="B19" s="145" t="str">
        <f>'Таблица цен ингредиентов'!L10</f>
        <v>Соевый жмых, 44% химически</v>
      </c>
      <c r="C19" s="164">
        <f>'Таблица цен ингредиентов'!M10</f>
        <v>0.3</v>
      </c>
      <c r="D19" s="65">
        <v>2.2</v>
      </c>
      <c r="E19" s="19"/>
      <c r="F19" s="19"/>
      <c r="G19" s="19"/>
      <c r="H19" s="121"/>
      <c r="I19" s="19">
        <v>2.2</v>
      </c>
      <c r="J19" s="19"/>
      <c r="K19" s="19"/>
      <c r="L19" s="19"/>
      <c r="M19" s="19"/>
    </row>
    <row r="20" spans="2:13" ht="12.75">
      <c r="B20" s="145" t="str">
        <f>'Таблица цен ингредиентов'!L12</f>
        <v>Соевый жмых, 48% хим.</v>
      </c>
      <c r="C20" s="164">
        <f>'Таблица цен ингредиентов'!M12</f>
        <v>0.3</v>
      </c>
      <c r="D20" s="65"/>
      <c r="E20" s="19">
        <v>1.9</v>
      </c>
      <c r="F20" s="19"/>
      <c r="G20" s="19"/>
      <c r="H20" s="121"/>
      <c r="I20" s="19"/>
      <c r="J20" s="19">
        <v>1.6</v>
      </c>
      <c r="K20" s="19"/>
      <c r="L20" s="19"/>
      <c r="M20" s="19"/>
    </row>
    <row r="21" spans="2:13" ht="12.75">
      <c r="B21" s="145" t="str">
        <f>'Таблица цен ингредиентов'!L14</f>
        <v>Соевый жмых, экспеллер</v>
      </c>
      <c r="C21" s="164">
        <f>'Таблица цен ингредиентов'!M14</f>
        <v>0.3</v>
      </c>
      <c r="D21" s="65"/>
      <c r="E21" s="19"/>
      <c r="F21" s="19">
        <v>1.3</v>
      </c>
      <c r="G21" s="19"/>
      <c r="H21" s="122"/>
      <c r="I21" s="19"/>
      <c r="J21" s="19"/>
      <c r="K21" s="19">
        <v>1.1</v>
      </c>
      <c r="L21" s="19"/>
      <c r="M21" s="19"/>
    </row>
    <row r="22" spans="2:13" ht="12.75">
      <c r="B22" s="145" t="str">
        <f>'Таблица цен ингредиентов'!L16</f>
        <v>Соевый жмых, выс. темп.</v>
      </c>
      <c r="C22" s="164">
        <f>'Таблица цен ингредиентов'!M16</f>
        <v>0.3</v>
      </c>
      <c r="D22" s="105"/>
      <c r="E22" s="24"/>
      <c r="F22" s="24"/>
      <c r="G22" s="19">
        <v>1</v>
      </c>
      <c r="H22" s="122"/>
      <c r="I22" s="24"/>
      <c r="J22" s="24"/>
      <c r="K22" s="24"/>
      <c r="L22" s="19">
        <v>0.9</v>
      </c>
      <c r="M22" s="19"/>
    </row>
    <row r="23" spans="2:13" ht="12.75">
      <c r="B23" s="145" t="str">
        <f>'Таблица цен ингредиентов'!L18</f>
        <v>Соевые бобы, сырые, целые</v>
      </c>
      <c r="C23" s="164">
        <f>'Таблица цен ингредиентов'!M18</f>
        <v>0.2</v>
      </c>
      <c r="D23" s="65"/>
      <c r="E23" s="19"/>
      <c r="F23" s="19"/>
      <c r="G23" s="19"/>
      <c r="H23" s="121">
        <v>2.2</v>
      </c>
      <c r="I23" s="19"/>
      <c r="J23" s="19"/>
      <c r="K23" s="19"/>
      <c r="L23" s="19"/>
      <c r="M23" s="19">
        <v>2.2</v>
      </c>
    </row>
    <row r="24" spans="2:13" ht="13.5" thickBot="1">
      <c r="B24" s="216"/>
      <c r="C24" s="165"/>
      <c r="D24" s="106"/>
      <c r="E24" s="23"/>
      <c r="F24" s="23"/>
      <c r="G24" s="23"/>
      <c r="H24" s="123"/>
      <c r="I24" s="23"/>
      <c r="J24" s="23"/>
      <c r="K24" s="23"/>
      <c r="L24" s="23"/>
      <c r="M24" s="23"/>
    </row>
    <row r="25" spans="2:14" ht="13.5" thickBot="1">
      <c r="B25" s="242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7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</v>
      </c>
      <c r="E27" s="24">
        <v>0.11</v>
      </c>
      <c r="F27" s="24">
        <v>0.11</v>
      </c>
      <c r="G27" s="24">
        <v>0.11</v>
      </c>
      <c r="H27" s="24">
        <v>0.11</v>
      </c>
      <c r="I27" s="34">
        <v>0.1</v>
      </c>
      <c r="J27" s="24">
        <v>0.1</v>
      </c>
      <c r="K27" s="24">
        <v>0.1</v>
      </c>
      <c r="L27" s="24">
        <v>0.1</v>
      </c>
      <c r="M27" s="24">
        <v>0.16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3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0.11</v>
      </c>
      <c r="E29" s="23"/>
      <c r="F29" s="23"/>
      <c r="G29" s="23"/>
      <c r="H29" s="23"/>
      <c r="I29" s="36">
        <v>0.11</v>
      </c>
      <c r="J29" s="23">
        <v>0.11</v>
      </c>
      <c r="K29" s="23">
        <v>0.11</v>
      </c>
      <c r="L29" s="23">
        <v>0.11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5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38" t="s">
        <v>266</v>
      </c>
      <c r="C33" s="78" t="s">
        <v>267</v>
      </c>
      <c r="D33" s="64">
        <v>20.1</v>
      </c>
      <c r="E33" s="17">
        <v>20.1</v>
      </c>
      <c r="F33" s="17">
        <v>20.1</v>
      </c>
      <c r="G33" s="17">
        <v>20.1</v>
      </c>
      <c r="H33" s="120">
        <v>18.6</v>
      </c>
      <c r="I33" s="17">
        <v>20.1</v>
      </c>
      <c r="J33" s="17">
        <v>20.1</v>
      </c>
      <c r="K33" s="17">
        <v>20.1</v>
      </c>
      <c r="L33" s="17">
        <v>20.1</v>
      </c>
      <c r="M33" s="17">
        <v>18.6</v>
      </c>
    </row>
    <row r="34" spans="2:13" ht="12.75" customHeight="1">
      <c r="B34" s="243" t="s">
        <v>296</v>
      </c>
      <c r="C34" s="79" t="s">
        <v>340</v>
      </c>
      <c r="D34" s="65">
        <v>26.3</v>
      </c>
      <c r="E34" s="19">
        <v>25.7</v>
      </c>
      <c r="F34" s="19">
        <v>25.5</v>
      </c>
      <c r="G34" s="19">
        <v>25</v>
      </c>
      <c r="H34" s="121">
        <v>24.6</v>
      </c>
      <c r="I34" s="19">
        <v>26.2</v>
      </c>
      <c r="J34" s="19">
        <v>25.9</v>
      </c>
      <c r="K34" s="19">
        <v>25.5</v>
      </c>
      <c r="L34" s="19">
        <v>25.1</v>
      </c>
      <c r="M34" s="19">
        <v>24.6</v>
      </c>
    </row>
    <row r="35" spans="2:13" ht="12.75">
      <c r="B35" s="243" t="s">
        <v>297</v>
      </c>
      <c r="C35" s="79" t="s">
        <v>269</v>
      </c>
      <c r="D35" s="65">
        <v>25.3</v>
      </c>
      <c r="E35" s="19">
        <v>25.3</v>
      </c>
      <c r="F35" s="19">
        <v>25.5</v>
      </c>
      <c r="G35" s="19">
        <v>25.2</v>
      </c>
      <c r="H35" s="121">
        <v>21</v>
      </c>
      <c r="I35" s="19">
        <v>25.2</v>
      </c>
      <c r="J35" s="19">
        <v>25.3</v>
      </c>
      <c r="K35" s="19">
        <v>25.1</v>
      </c>
      <c r="L35" s="19">
        <v>25.2</v>
      </c>
      <c r="M35" s="19">
        <v>21.1</v>
      </c>
    </row>
    <row r="36" spans="2:13" ht="13.5" thickBot="1">
      <c r="B36" s="22" t="s">
        <v>298</v>
      </c>
      <c r="C36" s="80" t="s">
        <v>270</v>
      </c>
      <c r="D36" s="66">
        <v>194</v>
      </c>
      <c r="E36" s="20">
        <v>385</v>
      </c>
      <c r="F36" s="20">
        <v>96</v>
      </c>
      <c r="G36" s="20">
        <v>70</v>
      </c>
      <c r="H36" s="124">
        <v>299</v>
      </c>
      <c r="I36" s="20">
        <v>339</v>
      </c>
      <c r="J36" s="20">
        <v>211</v>
      </c>
      <c r="K36" s="20">
        <v>55</v>
      </c>
      <c r="L36" s="20">
        <v>26</v>
      </c>
      <c r="M36" s="20">
        <v>400</v>
      </c>
    </row>
    <row r="37" spans="2:13" ht="13.5" thickTop="1">
      <c r="B37" s="22" t="s">
        <v>299</v>
      </c>
      <c r="C37" s="81" t="s">
        <v>308</v>
      </c>
      <c r="D37" s="66">
        <v>15</v>
      </c>
      <c r="E37" s="20">
        <v>17</v>
      </c>
      <c r="F37" s="20">
        <v>33</v>
      </c>
      <c r="G37" s="20">
        <v>13</v>
      </c>
      <c r="H37" s="124">
        <v>-1</v>
      </c>
      <c r="I37" s="20">
        <v>15</v>
      </c>
      <c r="J37" s="20">
        <v>20</v>
      </c>
      <c r="K37" s="20">
        <v>6</v>
      </c>
      <c r="L37" s="20">
        <v>10</v>
      </c>
      <c r="M37" s="20">
        <v>5</v>
      </c>
    </row>
    <row r="38" spans="2:13" ht="12.75">
      <c r="B38" s="35" t="s">
        <v>279</v>
      </c>
      <c r="C38" s="58" t="s">
        <v>340</v>
      </c>
      <c r="D38" s="65">
        <v>15.7</v>
      </c>
      <c r="E38" s="20">
        <v>16.7</v>
      </c>
      <c r="F38" s="20">
        <v>15.4</v>
      </c>
      <c r="G38" s="20">
        <v>15.1</v>
      </c>
      <c r="H38" s="124">
        <v>15.9</v>
      </c>
      <c r="I38" s="19">
        <v>16.4</v>
      </c>
      <c r="J38" s="20">
        <v>15.8</v>
      </c>
      <c r="K38" s="20">
        <v>15</v>
      </c>
      <c r="L38" s="19">
        <v>14.9</v>
      </c>
      <c r="M38" s="19">
        <v>16.5</v>
      </c>
    </row>
    <row r="39" spans="2:13" ht="12.75">
      <c r="B39" s="244" t="s">
        <v>300</v>
      </c>
      <c r="C39" s="58" t="s">
        <v>309</v>
      </c>
      <c r="D39" s="66">
        <v>10.9</v>
      </c>
      <c r="E39" s="20">
        <v>11.7</v>
      </c>
      <c r="F39" s="20">
        <v>10.3</v>
      </c>
      <c r="G39" s="19">
        <v>10.1</v>
      </c>
      <c r="H39" s="124">
        <v>11.7</v>
      </c>
      <c r="I39" s="20">
        <v>11.6</v>
      </c>
      <c r="J39" s="20">
        <v>10.9</v>
      </c>
      <c r="K39" s="20">
        <v>10.1</v>
      </c>
      <c r="L39" s="20">
        <v>9.9</v>
      </c>
      <c r="M39" s="19">
        <v>12.2</v>
      </c>
    </row>
    <row r="40" spans="2:13" ht="12.75">
      <c r="B40" s="245" t="s">
        <v>301</v>
      </c>
      <c r="C40" s="58" t="s">
        <v>310</v>
      </c>
      <c r="D40" s="66">
        <v>4.8</v>
      </c>
      <c r="E40" s="19">
        <v>5</v>
      </c>
      <c r="F40" s="19">
        <v>5.1</v>
      </c>
      <c r="G40" s="19">
        <v>5.1</v>
      </c>
      <c r="H40" s="121">
        <v>4.2</v>
      </c>
      <c r="I40" s="19">
        <v>4.9</v>
      </c>
      <c r="J40" s="19">
        <v>4.9</v>
      </c>
      <c r="K40" s="19">
        <v>5</v>
      </c>
      <c r="L40" s="19">
        <v>5</v>
      </c>
      <c r="M40" s="19">
        <v>4.2</v>
      </c>
    </row>
    <row r="41" spans="2:13" ht="13.5" thickBot="1">
      <c r="B41" s="22" t="s">
        <v>302</v>
      </c>
      <c r="C41" s="59" t="s">
        <v>341</v>
      </c>
      <c r="D41" s="66">
        <v>30</v>
      </c>
      <c r="E41" s="20">
        <v>34</v>
      </c>
      <c r="F41" s="20">
        <v>15</v>
      </c>
      <c r="G41" s="20">
        <v>15</v>
      </c>
      <c r="H41" s="124">
        <v>17</v>
      </c>
      <c r="I41" s="20">
        <v>32</v>
      </c>
      <c r="J41" s="20">
        <v>32</v>
      </c>
      <c r="K41" s="20">
        <v>33</v>
      </c>
      <c r="L41" s="20">
        <v>34</v>
      </c>
      <c r="M41" s="20">
        <v>31</v>
      </c>
    </row>
    <row r="42" spans="2:13" ht="13.5" thickTop="1">
      <c r="B42" s="22" t="s">
        <v>303</v>
      </c>
      <c r="C42" s="60" t="s">
        <v>312</v>
      </c>
      <c r="D42" s="66">
        <v>16</v>
      </c>
      <c r="E42" s="20">
        <v>32</v>
      </c>
      <c r="F42" s="20">
        <v>14</v>
      </c>
      <c r="G42" s="20">
        <v>14</v>
      </c>
      <c r="H42" s="124">
        <v>15</v>
      </c>
      <c r="I42" s="20">
        <v>16</v>
      </c>
      <c r="J42" s="20">
        <v>15</v>
      </c>
      <c r="K42" s="20">
        <v>19</v>
      </c>
      <c r="L42" s="20">
        <v>19</v>
      </c>
      <c r="M42" s="20">
        <v>15</v>
      </c>
    </row>
    <row r="43" spans="2:13" ht="12.75">
      <c r="B43" s="22" t="s">
        <v>306</v>
      </c>
      <c r="C43" s="61" t="s">
        <v>276</v>
      </c>
      <c r="D43" s="67">
        <v>34</v>
      </c>
      <c r="E43" s="21">
        <v>38</v>
      </c>
      <c r="F43" s="21">
        <v>40</v>
      </c>
      <c r="G43" s="21">
        <v>41</v>
      </c>
      <c r="H43" s="125">
        <v>39</v>
      </c>
      <c r="I43" s="21">
        <v>34</v>
      </c>
      <c r="J43" s="21">
        <v>35</v>
      </c>
      <c r="K43" s="21">
        <v>38</v>
      </c>
      <c r="L43" s="21">
        <v>38</v>
      </c>
      <c r="M43" s="21">
        <v>39</v>
      </c>
    </row>
    <row r="44" spans="2:13" ht="12.75">
      <c r="B44" s="22" t="s">
        <v>304</v>
      </c>
      <c r="C44" s="62" t="s">
        <v>277</v>
      </c>
      <c r="D44" s="67">
        <v>22</v>
      </c>
      <c r="E44" s="21">
        <v>23</v>
      </c>
      <c r="F44" s="21">
        <v>25</v>
      </c>
      <c r="G44" s="21">
        <v>25</v>
      </c>
      <c r="H44" s="125">
        <v>24</v>
      </c>
      <c r="I44" s="21">
        <v>22</v>
      </c>
      <c r="J44" s="21">
        <v>23</v>
      </c>
      <c r="K44" s="21">
        <v>24</v>
      </c>
      <c r="L44" s="21">
        <v>24</v>
      </c>
      <c r="M44" s="21">
        <v>24</v>
      </c>
    </row>
    <row r="45" spans="2:13" ht="13.5" thickBot="1">
      <c r="B45" s="56" t="s">
        <v>305</v>
      </c>
      <c r="C45" s="63" t="s">
        <v>278</v>
      </c>
      <c r="D45" s="68">
        <v>42</v>
      </c>
      <c r="E45" s="70">
        <v>37</v>
      </c>
      <c r="F45" s="70">
        <v>36</v>
      </c>
      <c r="G45" s="70">
        <v>37</v>
      </c>
      <c r="H45" s="126">
        <v>35</v>
      </c>
      <c r="I45" s="70">
        <v>41</v>
      </c>
      <c r="J45" s="70">
        <v>41</v>
      </c>
      <c r="K45" s="70">
        <v>39</v>
      </c>
      <c r="L45" s="70">
        <v>39</v>
      </c>
      <c r="M45" s="70">
        <v>35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200">
        <f>'Демонстрация качества фуража'!C46</f>
        <v>0.25</v>
      </c>
      <c r="D46" s="185">
        <f aca="true" t="shared" si="0" ref="D46:M46">D35*$C46</f>
        <v>6.325</v>
      </c>
      <c r="E46" s="185">
        <f t="shared" si="0"/>
        <v>6.325</v>
      </c>
      <c r="F46" s="185">
        <f t="shared" si="0"/>
        <v>6.375</v>
      </c>
      <c r="G46" s="185">
        <f t="shared" si="0"/>
        <v>6.3</v>
      </c>
      <c r="H46" s="185">
        <f t="shared" si="0"/>
        <v>5.25</v>
      </c>
      <c r="I46" s="185">
        <f t="shared" si="0"/>
        <v>6.3</v>
      </c>
      <c r="J46" s="185">
        <f t="shared" si="0"/>
        <v>6.325</v>
      </c>
      <c r="K46" s="185">
        <f t="shared" si="0"/>
        <v>6.275</v>
      </c>
      <c r="L46" s="185">
        <f t="shared" si="0"/>
        <v>6.3</v>
      </c>
      <c r="M46" s="186">
        <f t="shared" si="0"/>
        <v>5.275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 aca="true" t="shared" si="1" ref="D47:M47">$C13*D13+$C14*D14+$C15*D15+$C16*D16+$C17*D17+$C18*D18+$C19*D19+$C20*D20+$C21*D21+$C22*D22+$C23*D23+$C24*D24+$C26*D26+$C27*D27+$C28*D28+$C29*D29</f>
        <v>3.2725</v>
      </c>
      <c r="E47" s="188">
        <f t="shared" si="1"/>
        <v>2.633</v>
      </c>
      <c r="F47" s="188">
        <f t="shared" si="1"/>
        <v>3.083</v>
      </c>
      <c r="G47" s="188">
        <f t="shared" si="1"/>
        <v>3.0380000000000003</v>
      </c>
      <c r="H47" s="188">
        <f t="shared" si="1"/>
        <v>2.773</v>
      </c>
      <c r="I47" s="188">
        <f t="shared" si="1"/>
        <v>3.3474999999999997</v>
      </c>
      <c r="J47" s="188">
        <f t="shared" si="1"/>
        <v>3.235</v>
      </c>
      <c r="K47" s="188">
        <f t="shared" si="1"/>
        <v>3.1525</v>
      </c>
      <c r="L47" s="188">
        <f t="shared" si="1"/>
        <v>3.1149999999999998</v>
      </c>
      <c r="M47" s="189">
        <f t="shared" si="1"/>
        <v>2.898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3.0525</v>
      </c>
      <c r="E48" s="191">
        <f t="shared" si="2"/>
        <v>3.692</v>
      </c>
      <c r="F48" s="191">
        <f t="shared" si="2"/>
        <v>3.292</v>
      </c>
      <c r="G48" s="191">
        <f t="shared" si="2"/>
        <v>3.2619999999999996</v>
      </c>
      <c r="H48" s="191">
        <f t="shared" si="2"/>
        <v>2.477</v>
      </c>
      <c r="I48" s="191">
        <f t="shared" si="2"/>
        <v>2.9525</v>
      </c>
      <c r="J48" s="191">
        <f t="shared" si="2"/>
        <v>3.0900000000000003</v>
      </c>
      <c r="K48" s="191">
        <f t="shared" si="2"/>
        <v>3.1225000000000005</v>
      </c>
      <c r="L48" s="191">
        <f t="shared" si="2"/>
        <v>3.185</v>
      </c>
      <c r="M48" s="192">
        <f t="shared" si="2"/>
        <v>2.3770000000000002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4.3175</v>
      </c>
      <c r="E49" s="194">
        <f t="shared" si="3"/>
        <v>4.957</v>
      </c>
      <c r="F49" s="194">
        <f t="shared" si="3"/>
        <v>4.566999999999999</v>
      </c>
      <c r="G49" s="194">
        <f t="shared" si="3"/>
        <v>4.521999999999999</v>
      </c>
      <c r="H49" s="194">
        <f t="shared" si="3"/>
        <v>3.5269999999999997</v>
      </c>
      <c r="I49" s="194">
        <f t="shared" si="3"/>
        <v>4.2125</v>
      </c>
      <c r="J49" s="194">
        <f t="shared" si="3"/>
        <v>4.355</v>
      </c>
      <c r="K49" s="194">
        <f t="shared" si="3"/>
        <v>4.3775</v>
      </c>
      <c r="L49" s="194">
        <f t="shared" si="3"/>
        <v>4.445</v>
      </c>
      <c r="M49" s="195">
        <f t="shared" si="3"/>
        <v>3.432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1">
        <f ca="1">TODAY()</f>
        <v>37937</v>
      </c>
      <c r="C2" s="85" t="str">
        <f>'Демонстрация качества фуража'!C2</f>
        <v>Косово</v>
      </c>
      <c r="D2" s="285" t="s">
        <v>519</v>
      </c>
      <c r="E2" s="301"/>
      <c r="F2" s="301"/>
      <c r="G2" s="301"/>
      <c r="H2" s="301"/>
      <c r="I2" s="301"/>
      <c r="J2" s="301"/>
      <c r="K2" s="301"/>
      <c r="L2" s="301"/>
      <c r="M2" s="302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287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143</v>
      </c>
      <c r="E6" s="2" t="s">
        <v>172</v>
      </c>
      <c r="F6" s="2" t="s">
        <v>173</v>
      </c>
      <c r="G6" s="2" t="s">
        <v>174</v>
      </c>
      <c r="H6" s="2" t="s">
        <v>175</v>
      </c>
      <c r="I6" s="32" t="s">
        <v>144</v>
      </c>
      <c r="J6" s="2" t="s">
        <v>176</v>
      </c>
      <c r="K6" s="2" t="s">
        <v>178</v>
      </c>
      <c r="L6" s="5" t="s">
        <v>179</v>
      </c>
      <c r="M6" s="2" t="s">
        <v>177</v>
      </c>
      <c r="N6" s="8">
        <v>11</v>
      </c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2:13" ht="16.5" customHeight="1" thickBot="1" thickTop="1">
      <c r="B8" s="241" t="s">
        <v>293</v>
      </c>
      <c r="C8" s="236" t="s">
        <v>259</v>
      </c>
      <c r="D8" s="253" t="s">
        <v>414</v>
      </c>
      <c r="E8" s="232" t="s">
        <v>415</v>
      </c>
      <c r="F8" s="232" t="s">
        <v>416</v>
      </c>
      <c r="G8" s="254" t="s">
        <v>469</v>
      </c>
      <c r="H8" s="256" t="s">
        <v>470</v>
      </c>
      <c r="I8" s="253" t="s">
        <v>408</v>
      </c>
      <c r="J8" s="232" t="s">
        <v>409</v>
      </c>
      <c r="K8" s="232" t="s">
        <v>410</v>
      </c>
      <c r="L8" s="254" t="s">
        <v>471</v>
      </c>
      <c r="M8" s="256" t="s">
        <v>472</v>
      </c>
    </row>
    <row r="9" spans="2:13" ht="3.75" customHeight="1" thickBot="1">
      <c r="B9" s="88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231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95" t="s">
        <v>261</v>
      </c>
      <c r="C12" s="296"/>
      <c r="D12" s="102">
        <v>25</v>
      </c>
      <c r="E12" s="103">
        <v>25</v>
      </c>
      <c r="F12" s="103">
        <v>25</v>
      </c>
      <c r="G12" s="103">
        <v>25</v>
      </c>
      <c r="H12" s="103">
        <v>22</v>
      </c>
      <c r="I12" s="129">
        <v>20</v>
      </c>
      <c r="J12" s="129">
        <v>20</v>
      </c>
      <c r="K12" s="129">
        <v>20</v>
      </c>
      <c r="L12" s="103">
        <v>20</v>
      </c>
      <c r="M12" s="103">
        <v>20</v>
      </c>
    </row>
    <row r="13" spans="2:13" ht="13.5" thickTop="1">
      <c r="B13" s="215" t="str">
        <f>'Таблица цен ингредиентов'!B28</f>
        <v>Кукурузный силос, ср. спел.</v>
      </c>
      <c r="C13" s="169">
        <f>'Таблица цен ингредиентов'!C28</f>
        <v>0.03</v>
      </c>
      <c r="D13" s="64">
        <v>5</v>
      </c>
      <c r="E13" s="17">
        <v>5</v>
      </c>
      <c r="F13" s="17">
        <v>5</v>
      </c>
      <c r="G13" s="17">
        <v>5</v>
      </c>
      <c r="H13" s="120">
        <v>5</v>
      </c>
      <c r="I13" s="128">
        <v>15</v>
      </c>
      <c r="J13" s="128">
        <v>15</v>
      </c>
      <c r="K13" s="128">
        <v>15</v>
      </c>
      <c r="L13" s="17">
        <v>15</v>
      </c>
      <c r="M13" s="17">
        <v>15</v>
      </c>
    </row>
    <row r="14" spans="2:13" ht="12.75">
      <c r="B14" s="145" t="str">
        <f>'Таблица цен ингредиентов'!B30</f>
        <v>Кукурузный силос, спелый</v>
      </c>
      <c r="C14" s="164">
        <f>'Таблица цен ингредиентов'!C30</f>
        <v>0.03</v>
      </c>
      <c r="D14" s="65"/>
      <c r="E14" s="19"/>
      <c r="F14" s="19"/>
      <c r="G14" s="19"/>
      <c r="H14" s="121"/>
      <c r="I14" s="19"/>
      <c r="J14" s="19"/>
      <c r="K14" s="19"/>
      <c r="L14" s="19"/>
      <c r="M14" s="19"/>
    </row>
    <row r="15" spans="2:13" ht="12.75">
      <c r="B15" s="145" t="str">
        <f>'Таблица цен ингредиентов'!B22</f>
        <v>Сено бобовых, средн. зрел.</v>
      </c>
      <c r="C15" s="164">
        <f>'Таблица цен ингредиентов'!C22</f>
        <v>0.125</v>
      </c>
      <c r="D15" s="66">
        <v>6.4</v>
      </c>
      <c r="E15" s="20">
        <v>6.7</v>
      </c>
      <c r="F15" s="20">
        <v>7</v>
      </c>
      <c r="G15" s="19">
        <v>6</v>
      </c>
      <c r="H15" s="121">
        <v>5</v>
      </c>
      <c r="I15" s="19">
        <v>3.7</v>
      </c>
      <c r="J15" s="19">
        <v>3.9</v>
      </c>
      <c r="K15" s="19">
        <v>4</v>
      </c>
      <c r="L15" s="19">
        <v>4</v>
      </c>
      <c r="M15" s="19">
        <v>3.8</v>
      </c>
    </row>
    <row r="16" spans="2:13" ht="12.75">
      <c r="B16" s="145" t="str">
        <f>'Таблица цен ингредиентов'!B14</f>
        <v>Травяное сено, средн. зрел.</v>
      </c>
      <c r="C16" s="164">
        <f>'Таблица цен ингредиентов'!C14</f>
        <v>0.1</v>
      </c>
      <c r="D16" s="66">
        <v>6.4</v>
      </c>
      <c r="E16" s="20">
        <v>6.7</v>
      </c>
      <c r="F16" s="20">
        <v>7</v>
      </c>
      <c r="G16" s="19">
        <v>6</v>
      </c>
      <c r="H16" s="121">
        <v>5</v>
      </c>
      <c r="I16" s="19">
        <v>3.7</v>
      </c>
      <c r="J16" s="19">
        <v>3.9</v>
      </c>
      <c r="K16" s="19">
        <v>4</v>
      </c>
      <c r="L16" s="19">
        <v>4</v>
      </c>
      <c r="M16" s="19">
        <v>3.8</v>
      </c>
    </row>
    <row r="17" spans="2:13" ht="12.75">
      <c r="B17" s="145" t="str">
        <f>'Таблица цен ингредиентов'!G18</f>
        <v>Кукурузное зерно, молотое</v>
      </c>
      <c r="C17" s="164">
        <f>'Таблица цен ингредиентов'!H18</f>
        <v>0.18</v>
      </c>
      <c r="D17" s="65">
        <v>6</v>
      </c>
      <c r="E17" s="19">
        <v>6</v>
      </c>
      <c r="F17" s="19">
        <v>6</v>
      </c>
      <c r="G17" s="19">
        <v>5.6</v>
      </c>
      <c r="H17" s="121">
        <v>5.5</v>
      </c>
      <c r="I17" s="19">
        <v>3</v>
      </c>
      <c r="J17" s="19">
        <v>3</v>
      </c>
      <c r="K17" s="19">
        <v>3</v>
      </c>
      <c r="L17" s="19">
        <v>3</v>
      </c>
      <c r="M17" s="19">
        <v>2.5</v>
      </c>
    </row>
    <row r="18" spans="2:13" ht="12.75">
      <c r="B18" s="145" t="str">
        <f>'Таблица цен ингредиентов'!G16</f>
        <v>Пшеничные высевки</v>
      </c>
      <c r="C18" s="164">
        <f>'Таблица цен ингредиентов'!H16</f>
        <v>0.18</v>
      </c>
      <c r="D18" s="65"/>
      <c r="E18" s="19"/>
      <c r="F18" s="19"/>
      <c r="G18" s="19">
        <v>2.5</v>
      </c>
      <c r="H18" s="121">
        <v>2</v>
      </c>
      <c r="I18" s="19">
        <v>3</v>
      </c>
      <c r="J18" s="19">
        <v>3</v>
      </c>
      <c r="K18" s="19">
        <v>3</v>
      </c>
      <c r="L18" s="19">
        <v>3</v>
      </c>
      <c r="M18" s="19">
        <v>2.5</v>
      </c>
    </row>
    <row r="19" spans="2:13" ht="12.75">
      <c r="B19" s="145" t="str">
        <f>'Таблица цен ингредиентов'!L10</f>
        <v>Соевый жмых, 44% химически</v>
      </c>
      <c r="C19" s="164">
        <f>'Таблица цен ингредиентов'!M10</f>
        <v>0.3</v>
      </c>
      <c r="D19" s="65">
        <v>2.2</v>
      </c>
      <c r="E19" s="19"/>
      <c r="F19" s="19"/>
      <c r="G19" s="19"/>
      <c r="H19" s="121"/>
      <c r="I19" s="19">
        <v>1.3</v>
      </c>
      <c r="J19" s="19"/>
      <c r="K19" s="19"/>
      <c r="L19" s="19"/>
      <c r="M19" s="19"/>
    </row>
    <row r="20" spans="2:13" ht="12.75">
      <c r="B20" s="145" t="str">
        <f>'Таблица цен ингредиентов'!L12</f>
        <v>Соевый жмых, 48% хим.</v>
      </c>
      <c r="C20" s="164">
        <f>'Таблица цен ингредиентов'!M12</f>
        <v>0.3</v>
      </c>
      <c r="D20" s="65"/>
      <c r="E20" s="19">
        <v>1.6</v>
      </c>
      <c r="F20" s="19"/>
      <c r="G20" s="19"/>
      <c r="H20" s="121"/>
      <c r="I20" s="19"/>
      <c r="J20" s="19">
        <v>1</v>
      </c>
      <c r="K20" s="19"/>
      <c r="L20" s="19"/>
      <c r="M20" s="19"/>
    </row>
    <row r="21" spans="2:13" ht="12.75">
      <c r="B21" s="145" t="str">
        <f>'Таблица цен ингредиентов'!L14</f>
        <v>Соевый жмых, экспеллер</v>
      </c>
      <c r="C21" s="164">
        <f>'Таблица цен ингредиентов'!M14</f>
        <v>0.3</v>
      </c>
      <c r="D21" s="65"/>
      <c r="E21" s="19"/>
      <c r="F21" s="19">
        <v>1.1</v>
      </c>
      <c r="G21" s="19"/>
      <c r="H21" s="122"/>
      <c r="I21" s="19"/>
      <c r="J21" s="19"/>
      <c r="K21" s="19">
        <v>0.7</v>
      </c>
      <c r="L21" s="19"/>
      <c r="M21" s="19"/>
    </row>
    <row r="22" spans="2:13" ht="12.75">
      <c r="B22" s="145" t="str">
        <f>'Таблица цен ингредиентов'!L16</f>
        <v>Соевый жмых, выс. темп.</v>
      </c>
      <c r="C22" s="164">
        <f>'Таблица цен ингредиентов'!M16</f>
        <v>0.3</v>
      </c>
      <c r="D22" s="105"/>
      <c r="E22" s="24"/>
      <c r="F22" s="24"/>
      <c r="G22" s="19">
        <v>0.9</v>
      </c>
      <c r="H22" s="122"/>
      <c r="I22" s="24"/>
      <c r="J22" s="24"/>
      <c r="K22" s="24"/>
      <c r="L22" s="19">
        <v>0.5</v>
      </c>
      <c r="M22" s="19"/>
    </row>
    <row r="23" spans="2:13" ht="12.75">
      <c r="B23" s="145" t="str">
        <f>'Таблица цен ингредиентов'!L18</f>
        <v>Соевые бобы, сырые, целые</v>
      </c>
      <c r="C23" s="164">
        <f>'Таблица цен ингредиентов'!M18</f>
        <v>0.2</v>
      </c>
      <c r="D23" s="65"/>
      <c r="E23" s="19"/>
      <c r="F23" s="19"/>
      <c r="G23" s="19"/>
      <c r="H23" s="121">
        <v>2.1</v>
      </c>
      <c r="I23" s="19"/>
      <c r="J23" s="19"/>
      <c r="K23" s="19"/>
      <c r="L23" s="19"/>
      <c r="M23" s="19">
        <v>2.1</v>
      </c>
    </row>
    <row r="24" spans="2:13" ht="13.5" thickBot="1">
      <c r="B24" s="216" t="str">
        <f>'Таблица цен ингредиентов'!L20</f>
        <v>Мочевина</v>
      </c>
      <c r="C24" s="165">
        <f>'Таблица цен ингредиентов'!M20</f>
        <v>0.25</v>
      </c>
      <c r="D24" s="106"/>
      <c r="E24" s="23"/>
      <c r="F24" s="23"/>
      <c r="G24" s="23"/>
      <c r="H24" s="123"/>
      <c r="I24" s="23"/>
      <c r="J24" s="23"/>
      <c r="K24" s="23">
        <v>0.075</v>
      </c>
      <c r="L24" s="23">
        <v>0.075</v>
      </c>
      <c r="M24" s="23"/>
    </row>
    <row r="25" spans="2:14" ht="13.5" thickBot="1">
      <c r="B25" s="242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7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</v>
      </c>
      <c r="E27" s="24">
        <v>0.1</v>
      </c>
      <c r="F27" s="24">
        <v>0.1</v>
      </c>
      <c r="G27" s="24">
        <v>0.16</v>
      </c>
      <c r="H27" s="24">
        <v>0.15</v>
      </c>
      <c r="I27" s="34">
        <v>0.16</v>
      </c>
      <c r="J27" s="24">
        <v>0.16</v>
      </c>
      <c r="K27" s="24">
        <v>0.16</v>
      </c>
      <c r="L27" s="24">
        <v>0.16</v>
      </c>
      <c r="M27" s="24">
        <v>0.16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3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0.11</v>
      </c>
      <c r="E29" s="23">
        <v>0.11</v>
      </c>
      <c r="F29" s="23">
        <v>0.11</v>
      </c>
      <c r="G29" s="23"/>
      <c r="H29" s="23"/>
      <c r="I29" s="36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5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38" t="s">
        <v>266</v>
      </c>
      <c r="C33" s="78" t="s">
        <v>267</v>
      </c>
      <c r="D33" s="64">
        <v>20.1</v>
      </c>
      <c r="E33" s="17">
        <v>20.1</v>
      </c>
      <c r="F33" s="17">
        <v>20.1</v>
      </c>
      <c r="G33" s="17">
        <v>20.1</v>
      </c>
      <c r="H33" s="120">
        <v>19</v>
      </c>
      <c r="I33" s="17">
        <v>18.3</v>
      </c>
      <c r="J33" s="17">
        <v>18.3</v>
      </c>
      <c r="K33" s="17">
        <v>18.3</v>
      </c>
      <c r="L33" s="17">
        <v>18.3</v>
      </c>
      <c r="M33" s="17">
        <v>18.3</v>
      </c>
    </row>
    <row r="34" spans="2:13" ht="12.75" customHeight="1">
      <c r="B34" s="243" t="s">
        <v>296</v>
      </c>
      <c r="C34" s="79" t="s">
        <v>340</v>
      </c>
      <c r="D34" s="65">
        <v>26</v>
      </c>
      <c r="E34" s="19">
        <v>25.7</v>
      </c>
      <c r="F34" s="19">
        <v>25.4</v>
      </c>
      <c r="G34" s="19">
        <v>25.6</v>
      </c>
      <c r="H34" s="121">
        <v>25.9</v>
      </c>
      <c r="I34" s="19">
        <v>21.9</v>
      </c>
      <c r="J34" s="19">
        <v>21.8</v>
      </c>
      <c r="K34" s="19">
        <v>21.5</v>
      </c>
      <c r="L34" s="19">
        <v>21.2</v>
      </c>
      <c r="M34" s="19">
        <v>23.5</v>
      </c>
    </row>
    <row r="35" spans="2:13" ht="12.75">
      <c r="B35" s="243" t="s">
        <v>297</v>
      </c>
      <c r="C35" s="79" t="s">
        <v>269</v>
      </c>
      <c r="D35" s="65">
        <v>25.2</v>
      </c>
      <c r="E35" s="19">
        <v>25.3</v>
      </c>
      <c r="F35" s="19">
        <v>25.4</v>
      </c>
      <c r="G35" s="19">
        <v>25.5</v>
      </c>
      <c r="H35" s="121">
        <v>22.2</v>
      </c>
      <c r="I35" s="19">
        <v>20.2</v>
      </c>
      <c r="J35" s="19">
        <v>20.4</v>
      </c>
      <c r="K35" s="19">
        <v>20.5</v>
      </c>
      <c r="L35" s="19">
        <v>20.2</v>
      </c>
      <c r="M35" s="19">
        <v>20.4</v>
      </c>
    </row>
    <row r="36" spans="2:13" ht="13.5" thickBot="1">
      <c r="B36" s="22" t="s">
        <v>298</v>
      </c>
      <c r="C36" s="80" t="s">
        <v>270</v>
      </c>
      <c r="D36" s="66">
        <v>487</v>
      </c>
      <c r="E36" s="20">
        <v>362</v>
      </c>
      <c r="F36" s="20">
        <v>116</v>
      </c>
      <c r="G36" s="20">
        <v>131</v>
      </c>
      <c r="H36" s="124">
        <v>328</v>
      </c>
      <c r="I36" s="20">
        <v>152</v>
      </c>
      <c r="J36" s="20">
        <v>81</v>
      </c>
      <c r="K36" s="20">
        <v>128</v>
      </c>
      <c r="L36" s="20">
        <v>105</v>
      </c>
      <c r="M36" s="20">
        <v>179</v>
      </c>
    </row>
    <row r="37" spans="2:13" ht="13.5" thickTop="1">
      <c r="B37" s="22" t="s">
        <v>299</v>
      </c>
      <c r="C37" s="81" t="s">
        <v>308</v>
      </c>
      <c r="D37" s="66">
        <v>11</v>
      </c>
      <c r="E37" s="20">
        <v>16</v>
      </c>
      <c r="F37" s="20">
        <v>22</v>
      </c>
      <c r="G37" s="20">
        <v>30</v>
      </c>
      <c r="H37" s="124">
        <v>15</v>
      </c>
      <c r="I37" s="20">
        <v>13</v>
      </c>
      <c r="J37" s="20">
        <v>28</v>
      </c>
      <c r="K37" s="20">
        <v>32</v>
      </c>
      <c r="L37" s="20">
        <v>11</v>
      </c>
      <c r="M37" s="20">
        <v>27</v>
      </c>
    </row>
    <row r="38" spans="2:13" ht="12.75">
      <c r="B38" s="35" t="s">
        <v>279</v>
      </c>
      <c r="C38" s="58" t="s">
        <v>340</v>
      </c>
      <c r="D38" s="65">
        <v>17.1</v>
      </c>
      <c r="E38" s="20">
        <v>16.6</v>
      </c>
      <c r="F38" s="20">
        <v>15.4</v>
      </c>
      <c r="G38" s="20">
        <v>15.5</v>
      </c>
      <c r="H38" s="124">
        <v>16.2</v>
      </c>
      <c r="I38" s="19">
        <v>14.9</v>
      </c>
      <c r="J38" s="20">
        <v>14.6</v>
      </c>
      <c r="K38" s="20">
        <v>14.9</v>
      </c>
      <c r="L38" s="19">
        <v>14.7</v>
      </c>
      <c r="M38" s="19">
        <v>15.3</v>
      </c>
    </row>
    <row r="39" spans="2:13" ht="12.75">
      <c r="B39" s="244" t="s">
        <v>300</v>
      </c>
      <c r="C39" s="58" t="s">
        <v>309</v>
      </c>
      <c r="D39" s="66">
        <v>12.2</v>
      </c>
      <c r="E39" s="20">
        <v>11.6</v>
      </c>
      <c r="F39" s="20">
        <v>10.3</v>
      </c>
      <c r="G39" s="19">
        <v>10.5</v>
      </c>
      <c r="H39" s="124">
        <v>11.9</v>
      </c>
      <c r="I39" s="20">
        <v>10.6</v>
      </c>
      <c r="J39" s="20">
        <v>10.2</v>
      </c>
      <c r="K39" s="20">
        <v>10.5</v>
      </c>
      <c r="L39" s="20">
        <v>10.3</v>
      </c>
      <c r="M39" s="19">
        <v>11</v>
      </c>
    </row>
    <row r="40" spans="2:13" ht="12.75">
      <c r="B40" s="245" t="s">
        <v>301</v>
      </c>
      <c r="C40" s="58" t="s">
        <v>310</v>
      </c>
      <c r="D40" s="66">
        <v>4.9</v>
      </c>
      <c r="E40" s="19">
        <v>5</v>
      </c>
      <c r="F40" s="19">
        <v>5</v>
      </c>
      <c r="G40" s="19">
        <v>5</v>
      </c>
      <c r="H40" s="121">
        <v>4.3</v>
      </c>
      <c r="I40" s="19">
        <v>4.3</v>
      </c>
      <c r="J40" s="19">
        <v>4.4</v>
      </c>
      <c r="K40" s="19">
        <v>4.4</v>
      </c>
      <c r="L40" s="19">
        <v>4.4</v>
      </c>
      <c r="M40" s="19">
        <v>4.3</v>
      </c>
    </row>
    <row r="41" spans="2:13" ht="13.5" thickBot="1">
      <c r="B41" s="22" t="s">
        <v>302</v>
      </c>
      <c r="C41" s="59" t="s">
        <v>341</v>
      </c>
      <c r="D41" s="66">
        <v>35</v>
      </c>
      <c r="E41" s="20">
        <v>35</v>
      </c>
      <c r="F41" s="20">
        <v>35</v>
      </c>
      <c r="G41" s="20">
        <v>28</v>
      </c>
      <c r="H41" s="124">
        <v>28</v>
      </c>
      <c r="I41" s="20">
        <v>30</v>
      </c>
      <c r="J41" s="20">
        <v>30</v>
      </c>
      <c r="K41" s="20">
        <v>29</v>
      </c>
      <c r="L41" s="20">
        <v>30</v>
      </c>
      <c r="M41" s="20">
        <v>31</v>
      </c>
    </row>
    <row r="42" spans="2:13" ht="13.5" thickTop="1">
      <c r="B42" s="22" t="s">
        <v>303</v>
      </c>
      <c r="C42" s="60" t="s">
        <v>312</v>
      </c>
      <c r="D42" s="66">
        <v>16</v>
      </c>
      <c r="E42" s="20">
        <v>15</v>
      </c>
      <c r="F42" s="20">
        <v>13</v>
      </c>
      <c r="G42" s="20">
        <v>11</v>
      </c>
      <c r="H42" s="124">
        <v>12</v>
      </c>
      <c r="I42" s="20">
        <v>17</v>
      </c>
      <c r="J42" s="20">
        <v>16</v>
      </c>
      <c r="K42" s="20">
        <v>15</v>
      </c>
      <c r="L42" s="20">
        <v>15</v>
      </c>
      <c r="M42" s="20">
        <v>15</v>
      </c>
    </row>
    <row r="43" spans="2:13" ht="12.75">
      <c r="B43" s="22" t="s">
        <v>306</v>
      </c>
      <c r="C43" s="61" t="s">
        <v>276</v>
      </c>
      <c r="D43" s="67">
        <v>35</v>
      </c>
      <c r="E43" s="21">
        <v>35.3</v>
      </c>
      <c r="F43" s="21">
        <v>37</v>
      </c>
      <c r="G43" s="21">
        <v>38</v>
      </c>
      <c r="H43" s="125">
        <v>35</v>
      </c>
      <c r="I43" s="21">
        <v>40.6</v>
      </c>
      <c r="J43" s="21">
        <v>41</v>
      </c>
      <c r="K43" s="21">
        <v>42</v>
      </c>
      <c r="L43" s="21">
        <v>41</v>
      </c>
      <c r="M43" s="21">
        <v>41</v>
      </c>
    </row>
    <row r="44" spans="2:13" ht="12.75">
      <c r="B44" s="22" t="s">
        <v>304</v>
      </c>
      <c r="C44" s="62" t="s">
        <v>277</v>
      </c>
      <c r="D44" s="67">
        <v>23</v>
      </c>
      <c r="E44" s="21">
        <v>23.5</v>
      </c>
      <c r="F44" s="21">
        <v>24</v>
      </c>
      <c r="G44" s="21">
        <v>23</v>
      </c>
      <c r="H44" s="125">
        <v>22</v>
      </c>
      <c r="I44" s="21">
        <v>24</v>
      </c>
      <c r="J44" s="21">
        <v>24</v>
      </c>
      <c r="K44" s="21">
        <v>25</v>
      </c>
      <c r="L44" s="21">
        <v>25</v>
      </c>
      <c r="M44" s="21">
        <v>25</v>
      </c>
    </row>
    <row r="45" spans="2:13" ht="13.5" thickBot="1">
      <c r="B45" s="56" t="s">
        <v>305</v>
      </c>
      <c r="C45" s="63" t="s">
        <v>278</v>
      </c>
      <c r="D45" s="68">
        <v>39</v>
      </c>
      <c r="E45" s="70">
        <v>39.5</v>
      </c>
      <c r="F45" s="70">
        <v>39</v>
      </c>
      <c r="G45" s="70">
        <v>40</v>
      </c>
      <c r="H45" s="126">
        <v>39</v>
      </c>
      <c r="I45" s="70">
        <v>37</v>
      </c>
      <c r="J45" s="70">
        <v>37</v>
      </c>
      <c r="K45" s="70">
        <v>36</v>
      </c>
      <c r="L45" s="70">
        <v>36</v>
      </c>
      <c r="M45" s="70">
        <v>35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200">
        <f>'Демонстрация качества фуража'!C46</f>
        <v>0.25</v>
      </c>
      <c r="D46" s="185">
        <f aca="true" t="shared" si="0" ref="D46:M46">D35*$C46</f>
        <v>6.3</v>
      </c>
      <c r="E46" s="185">
        <f t="shared" si="0"/>
        <v>6.325</v>
      </c>
      <c r="F46" s="185">
        <f t="shared" si="0"/>
        <v>6.35</v>
      </c>
      <c r="G46" s="185">
        <f t="shared" si="0"/>
        <v>6.375</v>
      </c>
      <c r="H46" s="185">
        <f t="shared" si="0"/>
        <v>5.55</v>
      </c>
      <c r="I46" s="185">
        <f t="shared" si="0"/>
        <v>5.05</v>
      </c>
      <c r="J46" s="185">
        <f t="shared" si="0"/>
        <v>5.1</v>
      </c>
      <c r="K46" s="185">
        <f t="shared" si="0"/>
        <v>5.125</v>
      </c>
      <c r="L46" s="185">
        <f t="shared" si="0"/>
        <v>5.05</v>
      </c>
      <c r="M46" s="186">
        <f t="shared" si="0"/>
        <v>5.1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 aca="true" t="shared" si="1" ref="D47:M47">$C13*D13+$C14*D14+$C15*D15+$C16*D16+$C17*D17+$C18*D18+$C19*D19+$C20*D20+$C21*D21+$C22*D22+$C23*D23+$C24*D24+$C26*D26+$C27*D27+$C28*D28+$C29*D29</f>
        <v>3.4450000000000003</v>
      </c>
      <c r="E47" s="188">
        <f t="shared" si="1"/>
        <v>3.3325</v>
      </c>
      <c r="F47" s="188">
        <f t="shared" si="1"/>
        <v>3.25</v>
      </c>
      <c r="G47" s="188">
        <f t="shared" si="1"/>
        <v>3.3160000000000003</v>
      </c>
      <c r="H47" s="188">
        <f t="shared" si="1"/>
        <v>3.1319999999999997</v>
      </c>
      <c r="I47" s="188">
        <f t="shared" si="1"/>
        <v>2.8405</v>
      </c>
      <c r="J47" s="188">
        <f t="shared" si="1"/>
        <v>2.7955</v>
      </c>
      <c r="K47" s="188">
        <f t="shared" si="1"/>
        <v>2.74675</v>
      </c>
      <c r="L47" s="188">
        <f t="shared" si="1"/>
        <v>2.68675</v>
      </c>
      <c r="M47" s="189">
        <f t="shared" si="1"/>
        <v>2.713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2.8549999999999995</v>
      </c>
      <c r="E48" s="191">
        <f t="shared" si="2"/>
        <v>2.9925</v>
      </c>
      <c r="F48" s="191">
        <f t="shared" si="2"/>
        <v>3.0999999999999996</v>
      </c>
      <c r="G48" s="191">
        <f t="shared" si="2"/>
        <v>3.0589999999999997</v>
      </c>
      <c r="H48" s="191">
        <f t="shared" si="2"/>
        <v>2.418</v>
      </c>
      <c r="I48" s="191">
        <f t="shared" si="2"/>
        <v>2.2095</v>
      </c>
      <c r="J48" s="191">
        <f t="shared" si="2"/>
        <v>2.3044999999999995</v>
      </c>
      <c r="K48" s="191">
        <f t="shared" si="2"/>
        <v>2.37825</v>
      </c>
      <c r="L48" s="191">
        <f t="shared" si="2"/>
        <v>2.36325</v>
      </c>
      <c r="M48" s="192">
        <f t="shared" si="2"/>
        <v>2.3869999999999996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4.114999999999999</v>
      </c>
      <c r="E49" s="194">
        <f t="shared" si="3"/>
        <v>4.2575</v>
      </c>
      <c r="F49" s="194">
        <f t="shared" si="3"/>
        <v>4.369999999999999</v>
      </c>
      <c r="G49" s="194">
        <f t="shared" si="3"/>
        <v>4.334</v>
      </c>
      <c r="H49" s="194">
        <f t="shared" si="3"/>
        <v>3.5279999999999996</v>
      </c>
      <c r="I49" s="194">
        <f t="shared" si="3"/>
        <v>3.2194999999999996</v>
      </c>
      <c r="J49" s="194">
        <f t="shared" si="3"/>
        <v>3.324499999999999</v>
      </c>
      <c r="K49" s="194">
        <f t="shared" si="3"/>
        <v>3.4032499999999994</v>
      </c>
      <c r="L49" s="194">
        <f t="shared" si="3"/>
        <v>3.3732499999999996</v>
      </c>
      <c r="M49" s="195">
        <f t="shared" si="3"/>
        <v>3.406999999999999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71875" style="0" customWidth="1"/>
    <col min="2" max="2" width="28.57421875" style="0" customWidth="1"/>
    <col min="3" max="3" width="10.7109375" style="0" customWidth="1"/>
    <col min="4" max="5" width="10.00390625" style="0" customWidth="1"/>
    <col min="6" max="6" width="10.140625" style="0" customWidth="1"/>
    <col min="7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1">
        <f ca="1">TODAY()</f>
        <v>37937</v>
      </c>
      <c r="C2" s="85" t="str">
        <f>'Демонстрация качества фуража'!C2</f>
        <v>Косово</v>
      </c>
      <c r="D2" s="285" t="s">
        <v>520</v>
      </c>
      <c r="E2" s="301"/>
      <c r="F2" s="301"/>
      <c r="G2" s="301"/>
      <c r="H2" s="301"/>
      <c r="I2" s="301"/>
      <c r="J2" s="301"/>
      <c r="K2" s="301"/>
      <c r="L2" s="301"/>
      <c r="M2" s="302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9" ht="17.25" thickBot="1" thickTop="1">
      <c r="B6" s="231" t="s">
        <v>292</v>
      </c>
      <c r="C6" s="235" t="s">
        <v>258</v>
      </c>
      <c r="D6" s="2" t="s">
        <v>180</v>
      </c>
      <c r="E6" s="2" t="s">
        <v>62</v>
      </c>
      <c r="F6" s="2" t="s">
        <v>181</v>
      </c>
      <c r="G6" s="5" t="s">
        <v>63</v>
      </c>
      <c r="H6" s="2" t="s">
        <v>182</v>
      </c>
      <c r="I6" s="2" t="s">
        <v>183</v>
      </c>
      <c r="J6" s="2" t="s">
        <v>184</v>
      </c>
      <c r="K6" s="2" t="s">
        <v>185</v>
      </c>
      <c r="L6" s="2" t="s">
        <v>186</v>
      </c>
      <c r="M6" s="2" t="s">
        <v>187</v>
      </c>
      <c r="N6" s="8">
        <v>11</v>
      </c>
      <c r="O6" s="41"/>
      <c r="P6" s="41"/>
      <c r="Q6" s="41"/>
      <c r="R6" s="41"/>
      <c r="S6" s="41"/>
    </row>
    <row r="7" spans="2:19" ht="3.75" customHeight="1" thickBot="1"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O7" s="10"/>
      <c r="P7" s="10"/>
      <c r="Q7" s="10"/>
      <c r="R7" s="10"/>
      <c r="S7" s="10"/>
    </row>
    <row r="8" spans="2:19" ht="16.5" customHeight="1" thickBot="1" thickTop="1">
      <c r="B8" s="241" t="s">
        <v>293</v>
      </c>
      <c r="C8" s="236" t="s">
        <v>259</v>
      </c>
      <c r="D8" s="232" t="s">
        <v>403</v>
      </c>
      <c r="E8" s="104" t="s">
        <v>417</v>
      </c>
      <c r="F8" s="15" t="s">
        <v>418</v>
      </c>
      <c r="G8" s="232" t="s">
        <v>419</v>
      </c>
      <c r="H8" s="256" t="s">
        <v>429</v>
      </c>
      <c r="I8" s="260" t="s">
        <v>406</v>
      </c>
      <c r="J8" s="15" t="s">
        <v>417</v>
      </c>
      <c r="K8" s="15" t="s">
        <v>418</v>
      </c>
      <c r="L8" s="257" t="s">
        <v>419</v>
      </c>
      <c r="M8" s="256" t="s">
        <v>429</v>
      </c>
      <c r="O8" s="130"/>
      <c r="P8" s="131"/>
      <c r="Q8" s="132"/>
      <c r="R8" s="132"/>
      <c r="S8" s="133"/>
    </row>
    <row r="9" spans="2:19" ht="3.75" customHeight="1" thickBot="1">
      <c r="B9" s="8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O9" s="9"/>
      <c r="P9" s="9"/>
      <c r="Q9" s="9"/>
      <c r="R9" s="9"/>
      <c r="S9" s="9"/>
    </row>
    <row r="10" spans="2:19" ht="15" customHeight="1" thickBot="1" thickTop="1">
      <c r="B10" s="231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  <c r="O10" s="9"/>
      <c r="P10" s="9"/>
      <c r="Q10" s="9"/>
      <c r="R10" s="9"/>
      <c r="S10" s="9"/>
    </row>
    <row r="11" spans="2:19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  <c r="O11" s="9"/>
      <c r="P11" s="9"/>
      <c r="Q11" s="9"/>
      <c r="R11" s="9"/>
      <c r="S11" s="9"/>
    </row>
    <row r="12" spans="2:19" ht="15" thickBot="1">
      <c r="B12" s="295" t="s">
        <v>261</v>
      </c>
      <c r="C12" s="296"/>
      <c r="D12" s="103">
        <v>25</v>
      </c>
      <c r="E12" s="129">
        <v>25</v>
      </c>
      <c r="F12" s="129">
        <v>25</v>
      </c>
      <c r="G12" s="103">
        <v>25</v>
      </c>
      <c r="H12" s="103">
        <v>25</v>
      </c>
      <c r="I12" s="103">
        <v>25</v>
      </c>
      <c r="J12" s="103">
        <v>25</v>
      </c>
      <c r="K12" s="103">
        <v>25</v>
      </c>
      <c r="L12" s="103">
        <v>25</v>
      </c>
      <c r="M12" s="103">
        <v>25</v>
      </c>
      <c r="O12" s="134"/>
      <c r="P12" s="134"/>
      <c r="Q12" s="134"/>
      <c r="R12" s="9"/>
      <c r="S12" s="9"/>
    </row>
    <row r="13" spans="2:19" ht="13.5" thickTop="1">
      <c r="B13" s="215" t="str">
        <f>'Таблица цен ингредиентов'!B28</f>
        <v>Кукурузный силос, ср. спел.</v>
      </c>
      <c r="C13" s="163">
        <f>'Таблица цен ингредиентов'!C28</f>
        <v>0.03</v>
      </c>
      <c r="D13" s="95">
        <v>35.6</v>
      </c>
      <c r="E13" s="128">
        <v>35.4</v>
      </c>
      <c r="F13" s="128">
        <v>35</v>
      </c>
      <c r="G13" s="17">
        <v>35.8</v>
      </c>
      <c r="H13" s="120">
        <v>35.6</v>
      </c>
      <c r="I13" s="17">
        <v>20</v>
      </c>
      <c r="J13" s="17">
        <v>20</v>
      </c>
      <c r="K13" s="17">
        <v>20</v>
      </c>
      <c r="L13" s="17">
        <v>20</v>
      </c>
      <c r="M13" s="17">
        <v>20</v>
      </c>
      <c r="O13" s="135"/>
      <c r="P13" s="135"/>
      <c r="Q13" s="135"/>
      <c r="R13" s="9"/>
      <c r="S13" s="9"/>
    </row>
    <row r="14" spans="2:19" ht="12.75">
      <c r="B14" s="145" t="str">
        <f>'Таблица цен ингредиентов'!B22</f>
        <v>Сено бобовых, средн. зрел.</v>
      </c>
      <c r="C14" s="164">
        <f>'Таблица цен ингредиентов'!C22</f>
        <v>0.125</v>
      </c>
      <c r="D14" s="96"/>
      <c r="E14" s="19"/>
      <c r="F14" s="19"/>
      <c r="G14" s="19"/>
      <c r="H14" s="121"/>
      <c r="I14" s="20">
        <v>3</v>
      </c>
      <c r="J14" s="19">
        <v>2.6</v>
      </c>
      <c r="K14" s="19">
        <v>2.5</v>
      </c>
      <c r="L14" s="19">
        <v>2.9</v>
      </c>
      <c r="M14" s="19">
        <v>2.7</v>
      </c>
      <c r="O14" s="135"/>
      <c r="P14" s="135"/>
      <c r="Q14" s="135"/>
      <c r="R14" s="9"/>
      <c r="S14" s="9"/>
    </row>
    <row r="15" spans="2:19" ht="12.75">
      <c r="B15" s="145" t="str">
        <f>'Таблица цен ингредиентов'!B14</f>
        <v>Травяное сено, средн. зрел.</v>
      </c>
      <c r="C15" s="164">
        <f>'Таблица цен ингредиентов'!C14</f>
        <v>0.1</v>
      </c>
      <c r="D15" s="96"/>
      <c r="E15" s="19"/>
      <c r="F15" s="19"/>
      <c r="G15" s="19"/>
      <c r="H15" s="121"/>
      <c r="I15" s="20">
        <v>3</v>
      </c>
      <c r="J15" s="20">
        <v>2.6</v>
      </c>
      <c r="K15" s="20">
        <v>2.5</v>
      </c>
      <c r="L15" s="19">
        <v>2.9</v>
      </c>
      <c r="M15" s="19">
        <v>2.7</v>
      </c>
      <c r="O15" s="136"/>
      <c r="P15" s="136"/>
      <c r="Q15" s="136"/>
      <c r="R15" s="9"/>
      <c r="S15" s="9"/>
    </row>
    <row r="16" spans="2:19" ht="12.75">
      <c r="B16" s="145" t="str">
        <f>'Таблица цен ингредиентов'!G18</f>
        <v>Кукурузное зерно, молотое</v>
      </c>
      <c r="C16" s="164">
        <f>'Таблица цен ингредиентов'!H18</f>
        <v>0.18</v>
      </c>
      <c r="D16" s="96">
        <v>3</v>
      </c>
      <c r="E16" s="19"/>
      <c r="F16" s="19"/>
      <c r="G16" s="19"/>
      <c r="H16" s="121"/>
      <c r="I16" s="19">
        <v>3.5</v>
      </c>
      <c r="J16" s="20"/>
      <c r="K16" s="20"/>
      <c r="L16" s="19"/>
      <c r="M16" s="19"/>
      <c r="O16" s="136"/>
      <c r="P16" s="136"/>
      <c r="Q16" s="136"/>
      <c r="R16" s="9"/>
      <c r="S16" s="9"/>
    </row>
    <row r="17" spans="2:19" ht="12.75">
      <c r="B17" s="145" t="str">
        <f>'Таблица цен ингредиентов'!G16</f>
        <v>Пшеничные высевки</v>
      </c>
      <c r="C17" s="164">
        <f>'Таблица цен ингредиентов'!H16</f>
        <v>0.18</v>
      </c>
      <c r="D17" s="96">
        <v>3</v>
      </c>
      <c r="E17" s="19">
        <v>3</v>
      </c>
      <c r="F17" s="19">
        <v>3</v>
      </c>
      <c r="G17" s="19">
        <v>3</v>
      </c>
      <c r="H17" s="121">
        <v>3</v>
      </c>
      <c r="I17" s="19">
        <v>3.5</v>
      </c>
      <c r="J17" s="19">
        <v>2</v>
      </c>
      <c r="K17" s="19">
        <v>2</v>
      </c>
      <c r="L17" s="19">
        <v>2</v>
      </c>
      <c r="M17" s="19">
        <v>2</v>
      </c>
      <c r="O17" s="135"/>
      <c r="P17" s="135"/>
      <c r="Q17" s="135"/>
      <c r="R17" s="9"/>
      <c r="S17" s="9"/>
    </row>
    <row r="18" spans="2:19" ht="12.75">
      <c r="B18" s="145" t="str">
        <f>'Таблица цен ингредиентов'!L12</f>
        <v>Соевый жмых, 48% хим.</v>
      </c>
      <c r="C18" s="164">
        <f>'Таблица цен ингредиентов'!M12</f>
        <v>0.3</v>
      </c>
      <c r="D18" s="96">
        <v>1.9</v>
      </c>
      <c r="E18" s="19">
        <v>2.11</v>
      </c>
      <c r="F18" s="19">
        <v>2.3</v>
      </c>
      <c r="G18" s="19">
        <v>2</v>
      </c>
      <c r="H18" s="121">
        <v>2.1</v>
      </c>
      <c r="I18" s="19">
        <v>1.8</v>
      </c>
      <c r="J18" s="19">
        <v>2.1</v>
      </c>
      <c r="K18" s="19">
        <v>2.4</v>
      </c>
      <c r="L18" s="19">
        <v>1.8</v>
      </c>
      <c r="M18" s="19">
        <v>2.1</v>
      </c>
      <c r="O18" s="135"/>
      <c r="P18" s="135"/>
      <c r="Q18" s="135"/>
      <c r="R18" s="9"/>
      <c r="S18" s="9"/>
    </row>
    <row r="19" spans="2:19" ht="12.75">
      <c r="B19" s="145" t="str">
        <f>'Таблица цен ингредиентов'!L20</f>
        <v>Мочевина</v>
      </c>
      <c r="C19" s="164">
        <f>'Таблица цен ингредиентов'!M20</f>
        <v>0.25</v>
      </c>
      <c r="D19" s="34">
        <v>0.125</v>
      </c>
      <c r="E19" s="24">
        <v>0.025</v>
      </c>
      <c r="F19" s="24"/>
      <c r="G19" s="24">
        <v>0.05</v>
      </c>
      <c r="H19" s="122">
        <v>0.05</v>
      </c>
      <c r="I19" s="24"/>
      <c r="J19" s="24"/>
      <c r="K19" s="24"/>
      <c r="L19" s="24"/>
      <c r="M19" s="24"/>
      <c r="O19" s="135"/>
      <c r="P19" s="135"/>
      <c r="Q19" s="135"/>
      <c r="R19" s="9"/>
      <c r="S19" s="9"/>
    </row>
    <row r="20" spans="2:19" ht="12.75">
      <c r="B20" s="222" t="str">
        <f>'Таблица цен ингредиентов'!G10</f>
        <v>Зерно ячменя, прессованное</v>
      </c>
      <c r="C20" s="170">
        <f>'Таблица цен ингредиентов'!H10</f>
        <v>0.18</v>
      </c>
      <c r="D20" s="96"/>
      <c r="E20" s="19">
        <v>3</v>
      </c>
      <c r="F20" s="19"/>
      <c r="G20" s="19"/>
      <c r="H20" s="121">
        <v>1</v>
      </c>
      <c r="I20" s="19"/>
      <c r="J20" s="19">
        <v>5</v>
      </c>
      <c r="K20" s="19"/>
      <c r="L20" s="19"/>
      <c r="M20" s="19">
        <v>1.7</v>
      </c>
      <c r="O20" s="135"/>
      <c r="P20" s="135"/>
      <c r="Q20" s="135"/>
      <c r="R20" s="9"/>
      <c r="S20" s="9"/>
    </row>
    <row r="21" spans="2:19" ht="12.75">
      <c r="B21" s="145" t="str">
        <f>'Таблица цен ингредиентов'!G12</f>
        <v>Зерно овса, прессованное</v>
      </c>
      <c r="C21" s="164">
        <f>'Таблица цен ингредиентов'!H12</f>
        <v>0.18</v>
      </c>
      <c r="D21" s="96"/>
      <c r="E21" s="19"/>
      <c r="F21" s="19">
        <v>3</v>
      </c>
      <c r="G21" s="19"/>
      <c r="H21" s="121">
        <v>1</v>
      </c>
      <c r="I21" s="19"/>
      <c r="J21" s="19"/>
      <c r="K21" s="19">
        <v>5</v>
      </c>
      <c r="L21" s="19"/>
      <c r="M21" s="19">
        <v>1.7</v>
      </c>
      <c r="O21" s="135"/>
      <c r="P21" s="135"/>
      <c r="Q21" s="135"/>
      <c r="R21" s="9"/>
      <c r="S21" s="9"/>
    </row>
    <row r="22" spans="2:19" ht="12.75">
      <c r="B22" s="145" t="str">
        <f>'Таблица цен ингредиентов'!G14</f>
        <v>Зерно пшеницы, пресс.</v>
      </c>
      <c r="C22" s="164">
        <f>'Таблица цен ингредиентов'!H14</f>
        <v>0.18</v>
      </c>
      <c r="D22" s="34"/>
      <c r="E22" s="24"/>
      <c r="F22" s="24"/>
      <c r="G22" s="19">
        <v>3</v>
      </c>
      <c r="H22" s="121">
        <v>1</v>
      </c>
      <c r="I22" s="24"/>
      <c r="J22" s="24"/>
      <c r="K22" s="24"/>
      <c r="L22" s="19">
        <v>5</v>
      </c>
      <c r="M22" s="19">
        <v>1.7</v>
      </c>
      <c r="O22" s="29"/>
      <c r="P22" s="29"/>
      <c r="Q22" s="29"/>
      <c r="R22" s="9"/>
      <c r="S22" s="9"/>
    </row>
    <row r="23" spans="2:19" ht="12.75">
      <c r="B23" s="145"/>
      <c r="C23" s="164"/>
      <c r="D23" s="221"/>
      <c r="E23" s="24"/>
      <c r="F23" s="24"/>
      <c r="G23" s="24"/>
      <c r="H23" s="122"/>
      <c r="I23" s="24"/>
      <c r="J23" s="24"/>
      <c r="K23" s="24"/>
      <c r="L23" s="24"/>
      <c r="M23" s="24"/>
      <c r="O23" s="29"/>
      <c r="P23" s="29"/>
      <c r="Q23" s="29"/>
      <c r="R23" s="9"/>
      <c r="S23" s="9"/>
    </row>
    <row r="24" spans="2:19" ht="13.5" thickBot="1">
      <c r="B24" s="216"/>
      <c r="C24" s="165"/>
      <c r="D24" s="36"/>
      <c r="E24" s="23"/>
      <c r="F24" s="23"/>
      <c r="G24" s="23"/>
      <c r="H24" s="123"/>
      <c r="I24" s="23"/>
      <c r="J24" s="23"/>
      <c r="K24" s="23"/>
      <c r="L24" s="23"/>
      <c r="M24" s="23"/>
      <c r="O24" s="29"/>
      <c r="P24" s="29"/>
      <c r="Q24" s="29"/>
      <c r="R24" s="9"/>
      <c r="S24" s="9"/>
    </row>
    <row r="25" spans="2:19" ht="13.5" thickBot="1">
      <c r="B25" s="242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  <c r="O25" s="9"/>
      <c r="P25" s="9"/>
      <c r="Q25" s="9"/>
      <c r="R25" s="9"/>
      <c r="S25" s="9"/>
    </row>
    <row r="26" spans="2:19" ht="13.5" thickTop="1">
      <c r="B26" s="18" t="s">
        <v>263</v>
      </c>
      <c r="C26" s="163">
        <f>'Демонстрация качества фуража'!C26</f>
        <v>3</v>
      </c>
      <c r="D26" s="38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  <c r="O26" s="29"/>
      <c r="P26" s="29"/>
      <c r="Q26" s="29"/>
      <c r="R26" s="9"/>
      <c r="S26" s="9"/>
    </row>
    <row r="27" spans="2:19" ht="12.75">
      <c r="B27" s="22" t="s">
        <v>264</v>
      </c>
      <c r="C27" s="164">
        <f>'Демонстрация качества фуража'!C27</f>
        <v>0.1</v>
      </c>
      <c r="D27" s="24">
        <v>0.21</v>
      </c>
      <c r="E27" s="24">
        <v>0.21</v>
      </c>
      <c r="F27" s="24">
        <v>0.21</v>
      </c>
      <c r="G27" s="24">
        <v>0.21</v>
      </c>
      <c r="H27" s="24">
        <v>0.16</v>
      </c>
      <c r="I27" s="24">
        <v>0.21</v>
      </c>
      <c r="J27" s="24">
        <v>0.21</v>
      </c>
      <c r="K27" s="24">
        <v>0.21</v>
      </c>
      <c r="L27" s="24">
        <v>0.21</v>
      </c>
      <c r="M27" s="24">
        <v>0.21</v>
      </c>
      <c r="O27" s="29"/>
      <c r="P27" s="29"/>
      <c r="Q27" s="29"/>
      <c r="R27" s="9"/>
      <c r="S27" s="9"/>
    </row>
    <row r="28" spans="2:19" ht="12.75">
      <c r="B28" s="22" t="s">
        <v>265</v>
      </c>
      <c r="C28" s="164">
        <f>'Демонстрация качества фуража'!C28</f>
        <v>0.1</v>
      </c>
      <c r="D28" s="2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  <c r="O28" s="29"/>
      <c r="P28" s="29"/>
      <c r="Q28" s="29"/>
      <c r="R28" s="9"/>
      <c r="S28" s="9"/>
    </row>
    <row r="29" spans="2:19" ht="12.75" customHeight="1" thickBot="1">
      <c r="B29" s="25" t="s">
        <v>294</v>
      </c>
      <c r="C29" s="165">
        <f>'Демонстрация качества фуража'!C29</f>
        <v>0.3</v>
      </c>
      <c r="D29" s="23"/>
      <c r="E29" s="23"/>
      <c r="F29" s="23"/>
      <c r="G29" s="23"/>
      <c r="H29" s="23"/>
      <c r="I29" s="36"/>
      <c r="J29" s="23"/>
      <c r="K29" s="23"/>
      <c r="L29" s="23"/>
      <c r="M29" s="23"/>
      <c r="O29" s="29"/>
      <c r="P29" s="29"/>
      <c r="Q29" s="29"/>
      <c r="R29" s="9"/>
      <c r="S29" s="9"/>
    </row>
    <row r="30" spans="2:19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  <c r="O30" s="9"/>
      <c r="P30" s="9"/>
      <c r="Q30" s="9"/>
      <c r="R30" s="9"/>
      <c r="S30" s="9"/>
    </row>
    <row r="31" spans="2:19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  <c r="O31" s="9"/>
      <c r="P31" s="9"/>
      <c r="Q31" s="9"/>
      <c r="R31" s="9"/>
      <c r="S31" s="9"/>
    </row>
    <row r="32" spans="2:19" ht="3.75" customHeight="1" thickBot="1">
      <c r="B32" s="6"/>
      <c r="C32" s="57"/>
      <c r="D32" s="6"/>
      <c r="E32" s="6"/>
      <c r="F32" s="6"/>
      <c r="G32" s="6"/>
      <c r="H32" s="6"/>
      <c r="I32" s="6"/>
      <c r="J32" s="6"/>
      <c r="K32" s="6"/>
      <c r="L32" s="6"/>
      <c r="M32" s="6"/>
      <c r="O32" s="9"/>
      <c r="P32" s="9"/>
      <c r="Q32" s="9"/>
      <c r="R32" s="9"/>
      <c r="S32" s="9"/>
    </row>
    <row r="33" spans="2:19" ht="13.5" thickTop="1">
      <c r="B33" s="238" t="s">
        <v>266</v>
      </c>
      <c r="C33" s="78" t="s">
        <v>267</v>
      </c>
      <c r="D33" s="17">
        <v>20.1</v>
      </c>
      <c r="E33" s="17">
        <v>20.1</v>
      </c>
      <c r="F33" s="17">
        <v>20.1</v>
      </c>
      <c r="G33" s="17">
        <v>20.1</v>
      </c>
      <c r="H33" s="120">
        <v>20.1</v>
      </c>
      <c r="I33" s="17">
        <v>20.1</v>
      </c>
      <c r="J33" s="17">
        <v>20.1</v>
      </c>
      <c r="K33" s="17">
        <v>20.1</v>
      </c>
      <c r="L33" s="17">
        <v>20.1</v>
      </c>
      <c r="M33" s="17">
        <v>20.1</v>
      </c>
      <c r="O33" s="135"/>
      <c r="P33" s="135"/>
      <c r="Q33" s="135"/>
      <c r="R33" s="9"/>
      <c r="S33" s="9"/>
    </row>
    <row r="34" spans="2:19" ht="12.75" customHeight="1">
      <c r="B34" s="243" t="s">
        <v>296</v>
      </c>
      <c r="C34" s="79" t="s">
        <v>340</v>
      </c>
      <c r="D34" s="19">
        <v>26.2</v>
      </c>
      <c r="E34" s="19">
        <v>26.2</v>
      </c>
      <c r="F34" s="19">
        <v>26.3</v>
      </c>
      <c r="G34" s="19">
        <v>26.3</v>
      </c>
      <c r="H34" s="121">
        <v>26.2</v>
      </c>
      <c r="I34" s="19">
        <v>26.1</v>
      </c>
      <c r="J34" s="19">
        <v>26.3</v>
      </c>
      <c r="K34" s="19">
        <v>26.3</v>
      </c>
      <c r="L34" s="19">
        <v>26.4</v>
      </c>
      <c r="M34" s="19">
        <v>26.3</v>
      </c>
      <c r="O34" s="135"/>
      <c r="P34" s="135"/>
      <c r="Q34" s="135"/>
      <c r="R34" s="9"/>
      <c r="S34" s="9"/>
    </row>
    <row r="35" spans="2:19" ht="12.75">
      <c r="B35" s="243" t="s">
        <v>297</v>
      </c>
      <c r="C35" s="79" t="s">
        <v>269</v>
      </c>
      <c r="D35" s="19">
        <v>25.3</v>
      </c>
      <c r="E35" s="19">
        <v>25.2</v>
      </c>
      <c r="F35" s="19">
        <v>25.3</v>
      </c>
      <c r="G35" s="19">
        <v>25.4</v>
      </c>
      <c r="H35" s="121">
        <v>25.2</v>
      </c>
      <c r="I35" s="19">
        <v>25.3</v>
      </c>
      <c r="J35" s="19">
        <v>25.3</v>
      </c>
      <c r="K35" s="19">
        <v>25.2</v>
      </c>
      <c r="L35" s="19">
        <v>25.3</v>
      </c>
      <c r="M35" s="19">
        <v>25.3</v>
      </c>
      <c r="O35" s="135"/>
      <c r="P35" s="135"/>
      <c r="Q35" s="135"/>
      <c r="R35" s="9"/>
      <c r="S35" s="9"/>
    </row>
    <row r="36" spans="2:19" ht="13.5" thickBot="1">
      <c r="B36" s="22" t="s">
        <v>298</v>
      </c>
      <c r="C36" s="80" t="s">
        <v>270</v>
      </c>
      <c r="D36" s="20">
        <v>115</v>
      </c>
      <c r="E36" s="20">
        <v>18</v>
      </c>
      <c r="F36" s="20">
        <v>47</v>
      </c>
      <c r="G36" s="20">
        <v>84</v>
      </c>
      <c r="H36" s="124">
        <v>112</v>
      </c>
      <c r="I36" s="20">
        <v>190</v>
      </c>
      <c r="J36" s="20">
        <v>306</v>
      </c>
      <c r="K36" s="20">
        <v>447</v>
      </c>
      <c r="L36" s="20">
        <v>296</v>
      </c>
      <c r="M36" s="20">
        <v>352</v>
      </c>
      <c r="O36" s="132"/>
      <c r="P36" s="132"/>
      <c r="Q36" s="132"/>
      <c r="R36" s="9"/>
      <c r="S36" s="9"/>
    </row>
    <row r="37" spans="2:19" ht="13.5" thickTop="1">
      <c r="B37" s="22" t="s">
        <v>299</v>
      </c>
      <c r="C37" s="81" t="s">
        <v>308</v>
      </c>
      <c r="D37" s="20">
        <v>18</v>
      </c>
      <c r="E37" s="20">
        <v>12</v>
      </c>
      <c r="F37" s="20">
        <v>17</v>
      </c>
      <c r="G37" s="20">
        <v>26</v>
      </c>
      <c r="H37" s="124">
        <v>13</v>
      </c>
      <c r="I37" s="20">
        <v>18</v>
      </c>
      <c r="J37" s="20">
        <v>20</v>
      </c>
      <c r="K37" s="20">
        <v>15</v>
      </c>
      <c r="L37" s="20">
        <v>20</v>
      </c>
      <c r="M37" s="20">
        <v>15</v>
      </c>
      <c r="O37" s="132"/>
      <c r="P37" s="132"/>
      <c r="Q37" s="132"/>
      <c r="R37" s="9"/>
      <c r="S37" s="9"/>
    </row>
    <row r="38" spans="2:19" ht="12.75">
      <c r="B38" s="35" t="s">
        <v>279</v>
      </c>
      <c r="C38" s="58" t="s">
        <v>340</v>
      </c>
      <c r="D38" s="19">
        <v>15.3</v>
      </c>
      <c r="E38" s="20">
        <v>14.8</v>
      </c>
      <c r="F38" s="20">
        <v>15</v>
      </c>
      <c r="G38" s="20">
        <v>15.2</v>
      </c>
      <c r="H38" s="124">
        <v>15.3</v>
      </c>
      <c r="I38" s="20">
        <v>15.7</v>
      </c>
      <c r="J38" s="20">
        <v>16.3</v>
      </c>
      <c r="K38" s="20">
        <v>17</v>
      </c>
      <c r="L38" s="19">
        <v>16.2</v>
      </c>
      <c r="M38" s="19">
        <v>16.5</v>
      </c>
      <c r="O38" s="135"/>
      <c r="P38" s="132"/>
      <c r="Q38" s="132"/>
      <c r="R38" s="9"/>
      <c r="S38" s="9"/>
    </row>
    <row r="39" spans="2:19" ht="12.75">
      <c r="B39" s="244" t="s">
        <v>300</v>
      </c>
      <c r="C39" s="58" t="s">
        <v>309</v>
      </c>
      <c r="D39" s="19">
        <v>10.6</v>
      </c>
      <c r="E39" s="20">
        <v>10</v>
      </c>
      <c r="F39" s="20">
        <v>10.2</v>
      </c>
      <c r="G39" s="19">
        <v>10.4</v>
      </c>
      <c r="H39" s="124">
        <v>10.5</v>
      </c>
      <c r="I39" s="20">
        <v>10.8</v>
      </c>
      <c r="J39" s="20">
        <v>11.4</v>
      </c>
      <c r="K39" s="20">
        <v>12.1</v>
      </c>
      <c r="L39" s="20">
        <v>11.4</v>
      </c>
      <c r="M39" s="19">
        <v>11.6</v>
      </c>
      <c r="O39" s="132"/>
      <c r="P39" s="132"/>
      <c r="Q39" s="132"/>
      <c r="R39" s="9"/>
      <c r="S39" s="9"/>
    </row>
    <row r="40" spans="2:19" ht="12.75">
      <c r="B40" s="245" t="s">
        <v>301</v>
      </c>
      <c r="C40" s="58" t="s">
        <v>310</v>
      </c>
      <c r="D40" s="20">
        <v>4.8</v>
      </c>
      <c r="E40" s="20">
        <v>4.8</v>
      </c>
      <c r="F40" s="20">
        <v>4.8</v>
      </c>
      <c r="G40" s="19">
        <v>4.8</v>
      </c>
      <c r="H40" s="121">
        <v>4.8</v>
      </c>
      <c r="I40" s="20">
        <v>4.9</v>
      </c>
      <c r="J40" s="20">
        <v>4.8</v>
      </c>
      <c r="K40" s="20">
        <v>4.9</v>
      </c>
      <c r="L40" s="20">
        <v>4.8</v>
      </c>
      <c r="M40" s="20">
        <v>4.8</v>
      </c>
      <c r="O40" s="132"/>
      <c r="P40" s="132"/>
      <c r="Q40" s="132"/>
      <c r="R40" s="9"/>
      <c r="S40" s="9"/>
    </row>
    <row r="41" spans="2:19" ht="13.5" thickBot="1">
      <c r="B41" s="22" t="s">
        <v>302</v>
      </c>
      <c r="C41" s="59" t="s">
        <v>341</v>
      </c>
      <c r="D41" s="20">
        <v>30</v>
      </c>
      <c r="E41" s="20">
        <v>31</v>
      </c>
      <c r="F41" s="20">
        <v>32</v>
      </c>
      <c r="G41" s="20">
        <v>31</v>
      </c>
      <c r="H41" s="124">
        <v>17</v>
      </c>
      <c r="I41" s="20">
        <v>10</v>
      </c>
      <c r="J41" s="20">
        <v>35</v>
      </c>
      <c r="K41" s="20">
        <v>36</v>
      </c>
      <c r="L41" s="20">
        <v>35</v>
      </c>
      <c r="M41" s="20">
        <v>36</v>
      </c>
      <c r="O41" s="132"/>
      <c r="P41" s="132"/>
      <c r="Q41" s="132"/>
      <c r="R41" s="9"/>
      <c r="S41" s="9"/>
    </row>
    <row r="42" spans="2:19" ht="13.5" thickTop="1">
      <c r="B42" s="22" t="s">
        <v>303</v>
      </c>
      <c r="C42" s="60" t="s">
        <v>312</v>
      </c>
      <c r="D42" s="20">
        <v>15</v>
      </c>
      <c r="E42" s="20">
        <v>18</v>
      </c>
      <c r="F42" s="20">
        <v>18</v>
      </c>
      <c r="G42" s="20">
        <v>18</v>
      </c>
      <c r="H42" s="124">
        <v>18</v>
      </c>
      <c r="I42" s="20">
        <v>19</v>
      </c>
      <c r="J42" s="20">
        <v>14</v>
      </c>
      <c r="K42" s="20">
        <v>15</v>
      </c>
      <c r="L42" s="20">
        <v>14</v>
      </c>
      <c r="M42" s="20">
        <v>14</v>
      </c>
      <c r="O42" s="132"/>
      <c r="P42" s="132"/>
      <c r="Q42" s="132"/>
      <c r="R42" s="9"/>
      <c r="S42" s="9"/>
    </row>
    <row r="43" spans="2:19" ht="12.75">
      <c r="B43" s="22" t="s">
        <v>306</v>
      </c>
      <c r="C43" s="61" t="s">
        <v>276</v>
      </c>
      <c r="D43" s="21">
        <v>36</v>
      </c>
      <c r="E43" s="21">
        <v>37</v>
      </c>
      <c r="F43" s="21">
        <v>38</v>
      </c>
      <c r="G43" s="21">
        <v>36.4</v>
      </c>
      <c r="H43" s="125">
        <v>37</v>
      </c>
      <c r="I43" s="21">
        <v>37</v>
      </c>
      <c r="J43" s="21">
        <v>36</v>
      </c>
      <c r="K43" s="21">
        <v>38</v>
      </c>
      <c r="L43" s="21">
        <v>35</v>
      </c>
      <c r="M43" s="21">
        <v>37</v>
      </c>
      <c r="O43" s="137"/>
      <c r="P43" s="137"/>
      <c r="Q43" s="137"/>
      <c r="R43" s="9"/>
      <c r="S43" s="9"/>
    </row>
    <row r="44" spans="2:19" ht="12.75">
      <c r="B44" s="22" t="s">
        <v>304</v>
      </c>
      <c r="C44" s="62" t="s">
        <v>277</v>
      </c>
      <c r="D44" s="21">
        <v>21</v>
      </c>
      <c r="E44" s="21">
        <v>21</v>
      </c>
      <c r="F44" s="21">
        <v>22</v>
      </c>
      <c r="G44" s="21">
        <v>21</v>
      </c>
      <c r="H44" s="125">
        <v>21</v>
      </c>
      <c r="I44" s="21">
        <v>32</v>
      </c>
      <c r="J44" s="21">
        <v>21</v>
      </c>
      <c r="K44" s="21">
        <v>23</v>
      </c>
      <c r="L44" s="21">
        <v>21</v>
      </c>
      <c r="M44" s="21">
        <v>22</v>
      </c>
      <c r="O44" s="137"/>
      <c r="P44" s="137"/>
      <c r="Q44" s="137"/>
      <c r="R44" s="9"/>
      <c r="S44" s="9"/>
    </row>
    <row r="45" spans="2:19" ht="13.5" thickBot="1">
      <c r="B45" s="56" t="s">
        <v>305</v>
      </c>
      <c r="C45" s="63" t="s">
        <v>278</v>
      </c>
      <c r="D45" s="70">
        <v>41</v>
      </c>
      <c r="E45" s="70">
        <v>40</v>
      </c>
      <c r="F45" s="70">
        <v>39</v>
      </c>
      <c r="G45" s="70">
        <v>41</v>
      </c>
      <c r="H45" s="126">
        <v>40</v>
      </c>
      <c r="I45" s="70">
        <v>39</v>
      </c>
      <c r="J45" s="70">
        <v>40</v>
      </c>
      <c r="K45" s="70">
        <v>37</v>
      </c>
      <c r="L45" s="70">
        <v>41</v>
      </c>
      <c r="M45" s="70">
        <v>39</v>
      </c>
      <c r="O45" s="137"/>
      <c r="P45" s="137"/>
      <c r="Q45" s="137"/>
      <c r="R45" s="9"/>
      <c r="S45" s="9"/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200">
        <f>'Демонстрация качества фуража'!C46</f>
        <v>0.25</v>
      </c>
      <c r="D46" s="185">
        <f aca="true" t="shared" si="0" ref="D46:M46">D35*$C46</f>
        <v>6.325</v>
      </c>
      <c r="E46" s="185">
        <f t="shared" si="0"/>
        <v>6.3</v>
      </c>
      <c r="F46" s="185">
        <f t="shared" si="0"/>
        <v>6.325</v>
      </c>
      <c r="G46" s="185">
        <f t="shared" si="0"/>
        <v>6.35</v>
      </c>
      <c r="H46" s="185">
        <f t="shared" si="0"/>
        <v>6.3</v>
      </c>
      <c r="I46" s="196">
        <f t="shared" si="0"/>
        <v>6.325</v>
      </c>
      <c r="J46" s="185">
        <f t="shared" si="0"/>
        <v>6.325</v>
      </c>
      <c r="K46" s="185">
        <f t="shared" si="0"/>
        <v>6.3</v>
      </c>
      <c r="L46" s="185">
        <f t="shared" si="0"/>
        <v>6.325</v>
      </c>
      <c r="M46" s="186">
        <f t="shared" si="0"/>
        <v>6.325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$C13*D13+$C14*D14+$C15*D15+$C16*D16+$C17*D17+$C18*D18+$C19*D19+$C20*D20+$C21*D21+$C22*D22+$C23*D23+$C24*D24+$C26*D26+$C27*D27+$C28*D28+$C29*D29</f>
        <v>2.84225</v>
      </c>
      <c r="E47" s="188">
        <f aca="true" t="shared" si="1" ref="E47:M47">$C13*E13+$C14*E14+$C15*E15+$C16*E16+$C17*E17+$C18*E18+$C19*E19+$C20*E20+$C21*E21+$C22*E22+$C23*E23+$C24*E24+$C26*E26+$C27*E27+$C28*E28+$C29*E29</f>
        <v>2.87425</v>
      </c>
      <c r="F47" s="188">
        <f t="shared" si="1"/>
        <v>2.9130000000000003</v>
      </c>
      <c r="G47" s="188">
        <f t="shared" si="1"/>
        <v>2.8595</v>
      </c>
      <c r="H47" s="188">
        <f t="shared" si="1"/>
        <v>2.8785000000000007</v>
      </c>
      <c r="I47" s="188">
        <f t="shared" si="1"/>
        <v>3.1679999999999997</v>
      </c>
      <c r="J47" s="188">
        <f t="shared" si="1"/>
        <v>3.1679999999999997</v>
      </c>
      <c r="K47" s="188">
        <f t="shared" si="1"/>
        <v>3.2354999999999996</v>
      </c>
      <c r="L47" s="188">
        <f t="shared" si="1"/>
        <v>3.1454999999999997</v>
      </c>
      <c r="M47" s="189">
        <f t="shared" si="1"/>
        <v>3.2085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3.4827500000000002</v>
      </c>
      <c r="E48" s="191">
        <f t="shared" si="2"/>
        <v>3.42575</v>
      </c>
      <c r="F48" s="191">
        <f t="shared" si="2"/>
        <v>3.412</v>
      </c>
      <c r="G48" s="191">
        <f t="shared" si="2"/>
        <v>3.4904999999999995</v>
      </c>
      <c r="H48" s="191">
        <f t="shared" si="2"/>
        <v>3.421499999999999</v>
      </c>
      <c r="I48" s="191">
        <f t="shared" si="2"/>
        <v>3.1570000000000005</v>
      </c>
      <c r="J48" s="191">
        <f t="shared" si="2"/>
        <v>3.1570000000000005</v>
      </c>
      <c r="K48" s="191">
        <f t="shared" si="2"/>
        <v>3.0645000000000002</v>
      </c>
      <c r="L48" s="191">
        <f t="shared" si="2"/>
        <v>3.1795000000000004</v>
      </c>
      <c r="M48" s="192">
        <f t="shared" si="2"/>
        <v>3.1165000000000003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4.74775</v>
      </c>
      <c r="E49" s="194">
        <f t="shared" si="3"/>
        <v>4.68575</v>
      </c>
      <c r="F49" s="194">
        <f t="shared" si="3"/>
        <v>4.677</v>
      </c>
      <c r="G49" s="194">
        <f t="shared" si="3"/>
        <v>4.760499999999999</v>
      </c>
      <c r="H49" s="194">
        <f t="shared" si="3"/>
        <v>4.681499999999999</v>
      </c>
      <c r="I49" s="194">
        <f t="shared" si="3"/>
        <v>4.422000000000001</v>
      </c>
      <c r="J49" s="194">
        <f t="shared" si="3"/>
        <v>4.422000000000001</v>
      </c>
      <c r="K49" s="194">
        <f t="shared" si="3"/>
        <v>4.3245000000000005</v>
      </c>
      <c r="L49" s="194">
        <f t="shared" si="3"/>
        <v>4.4445</v>
      </c>
      <c r="M49" s="195">
        <f t="shared" si="3"/>
        <v>4.3815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9.8515625" style="0" customWidth="1"/>
    <col min="8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1">
        <f ca="1">TODAY()</f>
        <v>37937</v>
      </c>
      <c r="C2" s="85" t="str">
        <f>'Демонстрация качества фуража'!C2</f>
        <v>Косово</v>
      </c>
      <c r="D2" s="303" t="s">
        <v>531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2" t="s">
        <v>5</v>
      </c>
      <c r="E6" s="32" t="s">
        <v>188</v>
      </c>
      <c r="F6" s="2" t="s">
        <v>189</v>
      </c>
      <c r="G6" s="2" t="s">
        <v>190</v>
      </c>
      <c r="H6" s="2" t="s">
        <v>191</v>
      </c>
      <c r="I6" s="2" t="s">
        <v>6</v>
      </c>
      <c r="J6" s="32" t="s">
        <v>22</v>
      </c>
      <c r="K6" s="32" t="s">
        <v>23</v>
      </c>
      <c r="L6" s="32" t="s">
        <v>57</v>
      </c>
      <c r="M6" s="2" t="s">
        <v>58</v>
      </c>
      <c r="N6" s="228"/>
      <c r="O6" s="9"/>
    </row>
    <row r="7" spans="2:14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ht="16.5" customHeight="1" thickBot="1" thickTop="1">
      <c r="B8" s="241" t="s">
        <v>293</v>
      </c>
      <c r="C8" s="236" t="s">
        <v>259</v>
      </c>
      <c r="D8" s="256" t="s">
        <v>532</v>
      </c>
      <c r="E8" s="261" t="s">
        <v>533</v>
      </c>
      <c r="F8" s="254" t="s">
        <v>534</v>
      </c>
      <c r="G8" s="254" t="s">
        <v>535</v>
      </c>
      <c r="H8" s="254" t="s">
        <v>536</v>
      </c>
      <c r="I8" s="232" t="s">
        <v>420</v>
      </c>
      <c r="J8" s="232" t="s">
        <v>421</v>
      </c>
      <c r="K8" s="261" t="s">
        <v>422</v>
      </c>
      <c r="L8" s="254" t="s">
        <v>473</v>
      </c>
      <c r="M8" s="259" t="s">
        <v>474</v>
      </c>
      <c r="N8" s="229"/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5" customHeight="1" thickBot="1" thickTop="1">
      <c r="B10" s="231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4"/>
    </row>
    <row r="12" spans="2:13" ht="15" thickBot="1">
      <c r="B12" s="295" t="s">
        <v>261</v>
      </c>
      <c r="C12" s="300"/>
      <c r="D12" s="103">
        <v>23</v>
      </c>
      <c r="E12" s="102">
        <v>25</v>
      </c>
      <c r="F12" s="103">
        <v>25</v>
      </c>
      <c r="G12" s="103">
        <v>30</v>
      </c>
      <c r="H12" s="103">
        <v>20</v>
      </c>
      <c r="I12" s="102">
        <v>25</v>
      </c>
      <c r="J12" s="102">
        <v>25</v>
      </c>
      <c r="K12" s="103">
        <v>25</v>
      </c>
      <c r="L12" s="103">
        <v>25</v>
      </c>
      <c r="M12" s="103">
        <v>25</v>
      </c>
    </row>
    <row r="13" spans="2:13" ht="13.5" thickTop="1">
      <c r="B13" s="97" t="str">
        <f>'Таблица цен ингредиентов'!B28</f>
        <v>Кукурузный силос, ср. спел.</v>
      </c>
      <c r="C13" s="163">
        <f>'Таблица цен ингредиентов'!C28</f>
        <v>0.03</v>
      </c>
      <c r="D13" s="17"/>
      <c r="E13" s="95"/>
      <c r="F13" s="17">
        <v>10</v>
      </c>
      <c r="G13" s="17"/>
      <c r="H13" s="17">
        <v>10</v>
      </c>
      <c r="I13" s="95">
        <v>10</v>
      </c>
      <c r="J13" s="95">
        <v>10</v>
      </c>
      <c r="K13" s="17">
        <v>10</v>
      </c>
      <c r="L13" s="17">
        <v>10</v>
      </c>
      <c r="M13" s="17">
        <v>10</v>
      </c>
    </row>
    <row r="14" spans="2:13" ht="12.75">
      <c r="B14" s="98" t="str">
        <f>'Таблица цен ингредиентов'!B22</f>
        <v>Сено бобовых, средн. зрел.</v>
      </c>
      <c r="C14" s="164">
        <f>'Таблица цен ингредиентов'!C22</f>
        <v>0.125</v>
      </c>
      <c r="D14" s="19">
        <v>6.3</v>
      </c>
      <c r="E14" s="96">
        <v>7</v>
      </c>
      <c r="F14" s="19"/>
      <c r="G14" s="19">
        <v>6.5</v>
      </c>
      <c r="H14" s="19">
        <v>5</v>
      </c>
      <c r="I14" s="96">
        <v>5.4</v>
      </c>
      <c r="J14" s="96">
        <v>5.5</v>
      </c>
      <c r="K14" s="19">
        <v>5.7</v>
      </c>
      <c r="L14" s="19">
        <v>5.7</v>
      </c>
      <c r="M14" s="19">
        <v>5.2</v>
      </c>
    </row>
    <row r="15" spans="2:13" ht="12.75">
      <c r="B15" s="98" t="str">
        <f>'Таблица цен ингредиентов'!B14</f>
        <v>Травяное сено, средн. зрел.</v>
      </c>
      <c r="C15" s="164">
        <f>'Таблица цен ингредиентов'!C14</f>
        <v>0.1</v>
      </c>
      <c r="D15" s="19">
        <v>6.3</v>
      </c>
      <c r="E15" s="96">
        <v>7</v>
      </c>
      <c r="F15" s="19">
        <v>10.3</v>
      </c>
      <c r="G15" s="19">
        <v>6.5</v>
      </c>
      <c r="H15" s="19">
        <v>5</v>
      </c>
      <c r="I15" s="96">
        <v>5.4</v>
      </c>
      <c r="J15" s="96">
        <v>5.5</v>
      </c>
      <c r="K15" s="19">
        <v>5.7</v>
      </c>
      <c r="L15" s="19">
        <v>5.7</v>
      </c>
      <c r="M15" s="19">
        <v>5.2</v>
      </c>
    </row>
    <row r="16" spans="2:13" ht="12.75">
      <c r="B16" s="98" t="str">
        <f>'Таблица цен ингредиентов'!G18</f>
        <v>Кукурузное зерно, молотое</v>
      </c>
      <c r="C16" s="164">
        <f>'Таблица цен ингредиентов'!H18</f>
        <v>0.18</v>
      </c>
      <c r="D16" s="19">
        <v>6</v>
      </c>
      <c r="E16" s="96">
        <v>4</v>
      </c>
      <c r="F16" s="19">
        <v>4</v>
      </c>
      <c r="G16" s="19">
        <v>7</v>
      </c>
      <c r="H16" s="19">
        <v>4.5</v>
      </c>
      <c r="I16" s="96">
        <v>4.5</v>
      </c>
      <c r="J16" s="96">
        <v>4.6</v>
      </c>
      <c r="K16" s="19">
        <v>4.6</v>
      </c>
      <c r="L16" s="19">
        <v>4.6</v>
      </c>
      <c r="M16" s="19">
        <v>4</v>
      </c>
    </row>
    <row r="17" spans="2:13" ht="12.75">
      <c r="B17" s="98" t="str">
        <f>'Таблица цен ингредиентов'!G16</f>
        <v>Пшеничные высевки</v>
      </c>
      <c r="C17" s="164">
        <f>'Таблица цен ингредиентов'!H16</f>
        <v>0.18</v>
      </c>
      <c r="D17" s="19"/>
      <c r="E17" s="96"/>
      <c r="F17" s="19"/>
      <c r="G17" s="19"/>
      <c r="H17" s="19"/>
      <c r="I17" s="96"/>
      <c r="J17" s="96"/>
      <c r="K17" s="19"/>
      <c r="L17" s="19"/>
      <c r="M17" s="19"/>
    </row>
    <row r="18" spans="2:13" ht="12.75">
      <c r="B18" s="98" t="str">
        <f>'Таблица цен ингредиентов'!L10</f>
        <v>Соевый жмых, 44% химически</v>
      </c>
      <c r="C18" s="164">
        <f>'Таблица цен ингредиентов'!M10</f>
        <v>0.3</v>
      </c>
      <c r="D18" s="19"/>
      <c r="E18" s="96"/>
      <c r="F18" s="19"/>
      <c r="G18" s="19"/>
      <c r="H18" s="19"/>
      <c r="I18" s="96">
        <v>1.3</v>
      </c>
      <c r="J18" s="96"/>
      <c r="K18" s="19"/>
      <c r="L18" s="19"/>
      <c r="M18" s="19"/>
    </row>
    <row r="19" spans="2:13" ht="12.75">
      <c r="B19" s="98" t="str">
        <f>'Таблица цен ингредиентов'!L12</f>
        <v>Соевый жмых, 48% хим.</v>
      </c>
      <c r="C19" s="164">
        <f>'Таблица цен ингредиентов'!M12</f>
        <v>0.3</v>
      </c>
      <c r="D19" s="19"/>
      <c r="E19" s="96"/>
      <c r="F19" s="19"/>
      <c r="G19" s="19">
        <v>1.2</v>
      </c>
      <c r="H19" s="19"/>
      <c r="I19" s="96"/>
      <c r="J19" s="96">
        <v>0.9</v>
      </c>
      <c r="K19" s="19"/>
      <c r="L19" s="19"/>
      <c r="M19" s="19"/>
    </row>
    <row r="20" spans="2:13" ht="12.75">
      <c r="B20" s="98" t="str">
        <f>'Таблица цен ингредиентов'!L14</f>
        <v>Соевый жмых, экспеллер</v>
      </c>
      <c r="C20" s="164">
        <f>'Таблица цен ингредиентов'!M14</f>
        <v>0.3</v>
      </c>
      <c r="D20" s="19"/>
      <c r="E20" s="96"/>
      <c r="F20" s="19"/>
      <c r="G20" s="19"/>
      <c r="H20" s="19"/>
      <c r="I20" s="96"/>
      <c r="J20" s="96"/>
      <c r="K20" s="19">
        <v>0.6</v>
      </c>
      <c r="L20" s="19"/>
      <c r="M20" s="19"/>
    </row>
    <row r="21" spans="2:13" ht="12.75">
      <c r="B21" s="98" t="str">
        <f>'Таблица цен ингредиентов'!L16</f>
        <v>Соевый жмых, выс. темп.</v>
      </c>
      <c r="C21" s="164">
        <f>'Таблица цен ингредиентов'!M16</f>
        <v>0.3</v>
      </c>
      <c r="D21" s="19"/>
      <c r="E21" s="96"/>
      <c r="F21" s="19"/>
      <c r="G21" s="19"/>
      <c r="H21" s="19"/>
      <c r="I21" s="96"/>
      <c r="J21" s="96"/>
      <c r="K21" s="19"/>
      <c r="L21" s="19">
        <v>0.5</v>
      </c>
      <c r="M21" s="19"/>
    </row>
    <row r="22" spans="2:13" ht="12.75">
      <c r="B22" s="98" t="str">
        <f>'Таблица цен ингредиентов'!L18</f>
        <v>Соевые бобы, сырые, целые</v>
      </c>
      <c r="C22" s="164">
        <f>'Таблица цен ингредиентов'!M18</f>
        <v>0.2</v>
      </c>
      <c r="D22" s="19"/>
      <c r="E22" s="96">
        <v>1.2</v>
      </c>
      <c r="F22" s="19">
        <v>2.1</v>
      </c>
      <c r="G22" s="19"/>
      <c r="H22" s="19"/>
      <c r="I22" s="96"/>
      <c r="J22" s="96"/>
      <c r="K22" s="19"/>
      <c r="L22" s="19"/>
      <c r="M22" s="19">
        <v>2</v>
      </c>
    </row>
    <row r="23" spans="2:13" ht="12.75">
      <c r="B23" s="98" t="str">
        <f>'Таблица цен ингредиентов'!G20</f>
        <v>Солод - Хмель, пивовар. зерна</v>
      </c>
      <c r="C23" s="164">
        <f>'Таблица цен ингредиентов'!H20</f>
        <v>0.05</v>
      </c>
      <c r="D23" s="21">
        <v>15</v>
      </c>
      <c r="E23" s="21">
        <v>15</v>
      </c>
      <c r="F23" s="21">
        <v>10</v>
      </c>
      <c r="G23" s="21">
        <v>15</v>
      </c>
      <c r="H23" s="21">
        <v>10</v>
      </c>
      <c r="I23" s="21">
        <v>10</v>
      </c>
      <c r="J23" s="21">
        <v>10</v>
      </c>
      <c r="K23" s="21">
        <v>10</v>
      </c>
      <c r="L23" s="21">
        <v>10</v>
      </c>
      <c r="M23" s="21">
        <v>10</v>
      </c>
    </row>
    <row r="24" spans="2:13" ht="13.5" thickBot="1">
      <c r="B24" s="99"/>
      <c r="C24" s="165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8">
        <v>0.02</v>
      </c>
      <c r="E26" s="37">
        <v>0.02</v>
      </c>
      <c r="F26" s="38">
        <v>0.02</v>
      </c>
      <c r="G26" s="38">
        <v>0.02</v>
      </c>
      <c r="H26" s="38">
        <v>0.02</v>
      </c>
      <c r="I26" s="37">
        <v>0.02</v>
      </c>
      <c r="J26" s="37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24">
        <v>0.08</v>
      </c>
      <c r="E27" s="34">
        <v>0.1</v>
      </c>
      <c r="F27" s="24">
        <v>0.1</v>
      </c>
      <c r="G27" s="24">
        <v>0.1</v>
      </c>
      <c r="H27" s="24">
        <v>0.08</v>
      </c>
      <c r="I27" s="34">
        <v>0.08</v>
      </c>
      <c r="J27" s="34">
        <v>0.08</v>
      </c>
      <c r="K27" s="24">
        <v>0.08</v>
      </c>
      <c r="L27" s="24">
        <v>0.08</v>
      </c>
      <c r="M27" s="24">
        <v>0.1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24">
        <v>0.12</v>
      </c>
      <c r="E28" s="34">
        <v>0.12</v>
      </c>
      <c r="F28" s="24">
        <v>0.12</v>
      </c>
      <c r="G28" s="24">
        <v>0.12</v>
      </c>
      <c r="H28" s="24">
        <v>0.12</v>
      </c>
      <c r="I28" s="34">
        <v>0.12</v>
      </c>
      <c r="J28" s="3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23">
        <v>0.08</v>
      </c>
      <c r="E29" s="36">
        <v>0.11</v>
      </c>
      <c r="F29" s="23">
        <v>0.11</v>
      </c>
      <c r="G29" s="23">
        <v>0.11</v>
      </c>
      <c r="H29" s="23">
        <v>0.08</v>
      </c>
      <c r="I29" s="36">
        <v>0.08</v>
      </c>
      <c r="J29" s="36">
        <v>0.08</v>
      </c>
      <c r="K29" s="23">
        <v>0.08</v>
      </c>
      <c r="L29" s="23">
        <v>0.08</v>
      </c>
      <c r="M29" s="23">
        <v>0.11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19.4</v>
      </c>
      <c r="E33" s="64">
        <v>20.1</v>
      </c>
      <c r="F33" s="17">
        <v>20.1</v>
      </c>
      <c r="G33" s="17">
        <v>20.9</v>
      </c>
      <c r="H33" s="17">
        <v>18.3</v>
      </c>
      <c r="I33" s="64">
        <v>20.1</v>
      </c>
      <c r="J33" s="64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340</v>
      </c>
      <c r="D34" s="19">
        <v>24.5</v>
      </c>
      <c r="E34" s="65">
        <v>26.5</v>
      </c>
      <c r="F34" s="19">
        <v>27.2</v>
      </c>
      <c r="G34" s="19">
        <v>29.3</v>
      </c>
      <c r="H34" s="19">
        <v>22</v>
      </c>
      <c r="I34" s="65">
        <v>25.8</v>
      </c>
      <c r="J34" s="65">
        <v>25.6</v>
      </c>
      <c r="K34" s="19">
        <v>25.5</v>
      </c>
      <c r="L34" s="19">
        <v>25.3</v>
      </c>
      <c r="M34" s="19">
        <v>27.4</v>
      </c>
    </row>
    <row r="35" spans="2:13" ht="12.75">
      <c r="B35" s="247" t="s">
        <v>297</v>
      </c>
      <c r="C35" s="79" t="s">
        <v>269</v>
      </c>
      <c r="D35" s="19">
        <v>23.1</v>
      </c>
      <c r="E35" s="65">
        <v>25.2</v>
      </c>
      <c r="F35" s="19">
        <v>25.3</v>
      </c>
      <c r="G35" s="19">
        <v>30.3</v>
      </c>
      <c r="H35" s="19">
        <v>20.2</v>
      </c>
      <c r="I35" s="65">
        <v>25.2</v>
      </c>
      <c r="J35" s="65">
        <v>25.1</v>
      </c>
      <c r="K35" s="19">
        <v>25.1</v>
      </c>
      <c r="L35" s="19">
        <v>25.2</v>
      </c>
      <c r="M35" s="19">
        <v>25.2</v>
      </c>
    </row>
    <row r="36" spans="2:13" ht="13.5" thickBot="1">
      <c r="B36" s="35" t="s">
        <v>298</v>
      </c>
      <c r="C36" s="80" t="s">
        <v>270</v>
      </c>
      <c r="D36" s="20">
        <v>386</v>
      </c>
      <c r="E36" s="66">
        <v>712</v>
      </c>
      <c r="F36" s="20">
        <v>124</v>
      </c>
      <c r="G36" s="20">
        <v>584</v>
      </c>
      <c r="H36" s="20">
        <v>135</v>
      </c>
      <c r="I36" s="66">
        <v>432</v>
      </c>
      <c r="J36" s="66">
        <v>340</v>
      </c>
      <c r="K36" s="20">
        <v>201</v>
      </c>
      <c r="L36" s="20">
        <v>183</v>
      </c>
      <c r="M36" s="20">
        <v>443</v>
      </c>
    </row>
    <row r="37" spans="2:13" ht="13.5" thickTop="1">
      <c r="B37" s="35" t="s">
        <v>299</v>
      </c>
      <c r="C37" s="81" t="s">
        <v>308</v>
      </c>
      <c r="D37" s="20">
        <v>8</v>
      </c>
      <c r="E37" s="66">
        <v>11</v>
      </c>
      <c r="F37" s="20">
        <v>18</v>
      </c>
      <c r="G37" s="20">
        <v>17</v>
      </c>
      <c r="H37" s="20">
        <v>13</v>
      </c>
      <c r="I37" s="66">
        <v>9</v>
      </c>
      <c r="J37" s="66">
        <v>7</v>
      </c>
      <c r="K37" s="20">
        <v>5</v>
      </c>
      <c r="L37" s="20">
        <v>13</v>
      </c>
      <c r="M37" s="20">
        <v>14</v>
      </c>
    </row>
    <row r="38" spans="2:13" ht="12.75">
      <c r="B38" s="35" t="s">
        <v>279</v>
      </c>
      <c r="C38" s="58" t="s">
        <v>340</v>
      </c>
      <c r="D38" s="20">
        <v>16.5</v>
      </c>
      <c r="E38" s="65">
        <v>18.4</v>
      </c>
      <c r="F38" s="20">
        <v>15.6</v>
      </c>
      <c r="G38" s="20">
        <v>18</v>
      </c>
      <c r="H38" s="20">
        <v>14.8</v>
      </c>
      <c r="I38" s="65">
        <v>16.9</v>
      </c>
      <c r="J38" s="65">
        <v>16.5</v>
      </c>
      <c r="K38" s="20">
        <v>15.8</v>
      </c>
      <c r="L38" s="20">
        <v>15.7</v>
      </c>
      <c r="M38" s="20">
        <v>17.1</v>
      </c>
    </row>
    <row r="39" spans="2:13" ht="12.75">
      <c r="B39" s="244" t="s">
        <v>300</v>
      </c>
      <c r="C39" s="58" t="s">
        <v>309</v>
      </c>
      <c r="D39" s="19">
        <v>11.8</v>
      </c>
      <c r="E39" s="65">
        <v>13.3</v>
      </c>
      <c r="F39" s="19">
        <v>10.6</v>
      </c>
      <c r="G39" s="19">
        <v>12.4</v>
      </c>
      <c r="H39" s="19">
        <v>10.6</v>
      </c>
      <c r="I39" s="65">
        <v>11.9</v>
      </c>
      <c r="J39" s="65">
        <v>11.5</v>
      </c>
      <c r="K39" s="19">
        <v>10.8</v>
      </c>
      <c r="L39" s="19">
        <v>10.7</v>
      </c>
      <c r="M39" s="19">
        <v>12.2</v>
      </c>
    </row>
    <row r="40" spans="2:13" ht="12.75">
      <c r="B40" s="245" t="s">
        <v>301</v>
      </c>
      <c r="C40" s="58" t="s">
        <v>310</v>
      </c>
      <c r="D40" s="19">
        <v>4.7</v>
      </c>
      <c r="E40" s="65">
        <v>5.1</v>
      </c>
      <c r="F40" s="19">
        <v>5</v>
      </c>
      <c r="G40" s="19">
        <v>5.6</v>
      </c>
      <c r="H40" s="19">
        <v>4.3</v>
      </c>
      <c r="I40" s="65">
        <v>5</v>
      </c>
      <c r="J40" s="65">
        <v>5</v>
      </c>
      <c r="K40" s="19">
        <v>5</v>
      </c>
      <c r="L40" s="19">
        <v>5.1</v>
      </c>
      <c r="M40" s="19">
        <v>4.9</v>
      </c>
    </row>
    <row r="41" spans="2:13" ht="13.5" thickBot="1">
      <c r="B41" s="35" t="s">
        <v>302</v>
      </c>
      <c r="C41" s="59" t="s">
        <v>341</v>
      </c>
      <c r="D41" s="20">
        <v>25</v>
      </c>
      <c r="E41" s="66">
        <v>40</v>
      </c>
      <c r="F41" s="20">
        <v>25</v>
      </c>
      <c r="G41" s="20">
        <v>31</v>
      </c>
      <c r="H41" s="20">
        <v>26</v>
      </c>
      <c r="I41" s="66">
        <v>24</v>
      </c>
      <c r="J41" s="66">
        <v>24</v>
      </c>
      <c r="K41" s="20">
        <v>24</v>
      </c>
      <c r="L41" s="20">
        <v>24</v>
      </c>
      <c r="M41" s="20">
        <v>35</v>
      </c>
    </row>
    <row r="42" spans="2:13" ht="13.5" thickTop="1">
      <c r="B42" s="35" t="s">
        <v>303</v>
      </c>
      <c r="C42" s="60" t="s">
        <v>312</v>
      </c>
      <c r="D42" s="20">
        <v>15</v>
      </c>
      <c r="E42" s="66">
        <v>20</v>
      </c>
      <c r="F42" s="20">
        <v>19</v>
      </c>
      <c r="G42" s="20">
        <v>19</v>
      </c>
      <c r="H42" s="20">
        <v>14</v>
      </c>
      <c r="I42" s="66">
        <v>14</v>
      </c>
      <c r="J42" s="66">
        <v>13</v>
      </c>
      <c r="K42" s="20">
        <v>12</v>
      </c>
      <c r="L42" s="20">
        <v>12</v>
      </c>
      <c r="M42" s="20">
        <v>19</v>
      </c>
    </row>
    <row r="43" spans="2:13" ht="12.75">
      <c r="B43" s="35" t="s">
        <v>306</v>
      </c>
      <c r="C43" s="61" t="s">
        <v>276</v>
      </c>
      <c r="D43" s="20">
        <v>38</v>
      </c>
      <c r="E43" s="67">
        <v>40</v>
      </c>
      <c r="F43" s="20">
        <v>41</v>
      </c>
      <c r="G43" s="20">
        <v>35</v>
      </c>
      <c r="H43" s="20">
        <v>39.3</v>
      </c>
      <c r="I43" s="67">
        <v>38</v>
      </c>
      <c r="J43" s="67">
        <v>38</v>
      </c>
      <c r="K43" s="20">
        <v>39</v>
      </c>
      <c r="L43" s="20">
        <v>40</v>
      </c>
      <c r="M43" s="20">
        <v>38</v>
      </c>
    </row>
    <row r="44" spans="2:13" ht="12.75">
      <c r="B44" s="35" t="s">
        <v>304</v>
      </c>
      <c r="C44" s="62" t="s">
        <v>277</v>
      </c>
      <c r="D44" s="20">
        <v>24</v>
      </c>
      <c r="E44" s="67">
        <v>26</v>
      </c>
      <c r="F44" s="21">
        <v>25</v>
      </c>
      <c r="G44" s="20">
        <v>22</v>
      </c>
      <c r="H44" s="20">
        <v>25</v>
      </c>
      <c r="I44" s="67">
        <v>24</v>
      </c>
      <c r="J44" s="67">
        <v>25</v>
      </c>
      <c r="K44" s="21">
        <v>25</v>
      </c>
      <c r="L44" s="21">
        <v>25</v>
      </c>
      <c r="M44" s="21">
        <v>24</v>
      </c>
    </row>
    <row r="45" spans="2:13" ht="13.5" thickBot="1">
      <c r="B45" s="56" t="s">
        <v>305</v>
      </c>
      <c r="C45" s="63" t="s">
        <v>278</v>
      </c>
      <c r="D45" s="70">
        <v>38</v>
      </c>
      <c r="E45" s="68">
        <v>33</v>
      </c>
      <c r="F45" s="69">
        <v>34</v>
      </c>
      <c r="G45" s="70">
        <v>39</v>
      </c>
      <c r="H45" s="70">
        <v>38</v>
      </c>
      <c r="I45" s="68">
        <v>37</v>
      </c>
      <c r="J45" s="68">
        <v>37</v>
      </c>
      <c r="K45" s="69">
        <v>37</v>
      </c>
      <c r="L45" s="69">
        <v>38</v>
      </c>
      <c r="M45" s="69">
        <v>35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5.775</v>
      </c>
      <c r="E46" s="185">
        <f t="shared" si="0"/>
        <v>6.3</v>
      </c>
      <c r="F46" s="185">
        <f t="shared" si="0"/>
        <v>6.325</v>
      </c>
      <c r="G46" s="185">
        <f t="shared" si="0"/>
        <v>7.575</v>
      </c>
      <c r="H46" s="185">
        <f t="shared" si="0"/>
        <v>5.05</v>
      </c>
      <c r="I46" s="185">
        <f t="shared" si="0"/>
        <v>6.3</v>
      </c>
      <c r="J46" s="185">
        <f t="shared" si="0"/>
        <v>6.275</v>
      </c>
      <c r="K46" s="185">
        <f t="shared" si="0"/>
        <v>6.275</v>
      </c>
      <c r="L46" s="185">
        <f t="shared" si="0"/>
        <v>6.3</v>
      </c>
      <c r="M46" s="186">
        <f t="shared" si="0"/>
        <v>6.3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3.3515</v>
      </c>
      <c r="E47" s="188">
        <f aca="true" t="shared" si="1" ref="E47:M47">E13*$C13+E14*$C14+E15*$C15+E16*$C16+E17*$C17+E18*$C18+E19*$C19+E20*$C20+E21*$C21+E22*$C22+E23*$C23+E24*$C24+E26*$C26+E27*$C27+E28*$C28+E29*$C29</f>
        <v>3.4</v>
      </c>
      <c r="F47" s="188">
        <f t="shared" si="1"/>
        <v>3.0849999999999995</v>
      </c>
      <c r="G47" s="188">
        <f t="shared" si="1"/>
        <v>3.9475</v>
      </c>
      <c r="H47" s="188">
        <f t="shared" si="1"/>
        <v>2.839</v>
      </c>
      <c r="I47" s="188">
        <f t="shared" si="1"/>
        <v>3.3190000000000004</v>
      </c>
      <c r="J47" s="188">
        <f t="shared" si="1"/>
        <v>3.2395</v>
      </c>
      <c r="K47" s="188">
        <f t="shared" si="1"/>
        <v>3.1945</v>
      </c>
      <c r="L47" s="188">
        <f t="shared" si="1"/>
        <v>3.1645</v>
      </c>
      <c r="M47" s="189">
        <f t="shared" si="1"/>
        <v>3.2049999999999996</v>
      </c>
    </row>
    <row r="48" spans="2:13" ht="15.75" customHeight="1" thickBot="1" thickTop="1">
      <c r="B48" s="248" t="s">
        <v>282</v>
      </c>
      <c r="C48" s="33" t="s">
        <v>336</v>
      </c>
      <c r="D48" s="190">
        <f aca="true" t="shared" si="2" ref="D48:M48">D46-D47</f>
        <v>2.4235</v>
      </c>
      <c r="E48" s="191">
        <f t="shared" si="2"/>
        <v>2.9</v>
      </c>
      <c r="F48" s="191">
        <f t="shared" si="2"/>
        <v>3.2400000000000007</v>
      </c>
      <c r="G48" s="191">
        <f t="shared" si="2"/>
        <v>3.6275000000000004</v>
      </c>
      <c r="H48" s="191">
        <f t="shared" si="2"/>
        <v>2.211</v>
      </c>
      <c r="I48" s="191">
        <f t="shared" si="2"/>
        <v>2.9809999999999994</v>
      </c>
      <c r="J48" s="191">
        <f t="shared" si="2"/>
        <v>3.0355000000000003</v>
      </c>
      <c r="K48" s="191">
        <f t="shared" si="2"/>
        <v>3.0805000000000002</v>
      </c>
      <c r="L48" s="191">
        <f t="shared" si="2"/>
        <v>3.1355</v>
      </c>
      <c r="M48" s="192">
        <f t="shared" si="2"/>
        <v>3.095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>($C49*D35)-D47</f>
        <v>3.5785000000000005</v>
      </c>
      <c r="E49" s="194">
        <f aca="true" t="shared" si="3" ref="E49:M49">($C49*E35)-E47</f>
        <v>4.16</v>
      </c>
      <c r="F49" s="194">
        <f t="shared" si="3"/>
        <v>4.505000000000001</v>
      </c>
      <c r="G49" s="194">
        <f t="shared" si="3"/>
        <v>5.1425</v>
      </c>
      <c r="H49" s="194">
        <f t="shared" si="3"/>
        <v>3.2209999999999996</v>
      </c>
      <c r="I49" s="194">
        <f t="shared" si="3"/>
        <v>4.241</v>
      </c>
      <c r="J49" s="194">
        <f t="shared" si="3"/>
        <v>4.2905</v>
      </c>
      <c r="K49" s="194">
        <f t="shared" si="3"/>
        <v>4.3355</v>
      </c>
      <c r="L49" s="194">
        <f t="shared" si="3"/>
        <v>4.3955</v>
      </c>
      <c r="M49" s="195">
        <f t="shared" si="3"/>
        <v>4.355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84">
        <f ca="1">TODAY()</f>
        <v>37937</v>
      </c>
      <c r="C2" s="85" t="str">
        <f>'Демонстрация качества фуража'!C2</f>
        <v>Косово</v>
      </c>
      <c r="D2" s="304" t="s">
        <v>539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288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192</v>
      </c>
      <c r="E6" s="2" t="s">
        <v>25</v>
      </c>
      <c r="F6" s="2" t="s">
        <v>193</v>
      </c>
      <c r="G6" s="2" t="s">
        <v>26</v>
      </c>
      <c r="H6" s="2" t="s">
        <v>194</v>
      </c>
      <c r="I6" s="2" t="s">
        <v>27</v>
      </c>
      <c r="J6" s="2" t="s">
        <v>195</v>
      </c>
      <c r="K6" s="2" t="s">
        <v>29</v>
      </c>
      <c r="L6" s="5" t="s">
        <v>196</v>
      </c>
      <c r="M6" s="2" t="s">
        <v>28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2"/>
    </row>
    <row r="8" spans="2:13" ht="16.5" customHeight="1" thickBot="1" thickTop="1">
      <c r="B8" s="241" t="s">
        <v>293</v>
      </c>
      <c r="C8" s="236" t="s">
        <v>259</v>
      </c>
      <c r="D8" s="258" t="s">
        <v>475</v>
      </c>
      <c r="E8" s="254" t="s">
        <v>476</v>
      </c>
      <c r="F8" s="254" t="s">
        <v>477</v>
      </c>
      <c r="G8" s="254" t="s">
        <v>478</v>
      </c>
      <c r="H8" s="256" t="s">
        <v>479</v>
      </c>
      <c r="I8" s="256" t="s">
        <v>423</v>
      </c>
      <c r="J8" s="254" t="s">
        <v>537</v>
      </c>
      <c r="K8" s="256" t="s">
        <v>538</v>
      </c>
      <c r="L8" s="254" t="s">
        <v>480</v>
      </c>
      <c r="M8" s="254" t="s">
        <v>481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13</v>
      </c>
      <c r="E12" s="103">
        <v>25</v>
      </c>
      <c r="F12" s="103">
        <v>9</v>
      </c>
      <c r="G12" s="103">
        <v>25</v>
      </c>
      <c r="H12" s="103">
        <v>15</v>
      </c>
      <c r="I12" s="103">
        <v>25</v>
      </c>
      <c r="J12" s="103">
        <v>16</v>
      </c>
      <c r="K12" s="103">
        <v>25</v>
      </c>
      <c r="L12" s="103">
        <v>9</v>
      </c>
      <c r="M12" s="108">
        <v>25</v>
      </c>
    </row>
    <row r="13" spans="2:13" ht="13.5" thickTop="1">
      <c r="B13" s="97" t="str">
        <f>'Таблица цен ингредиентов'!B32</f>
        <v>Ячменный силос, спелый</v>
      </c>
      <c r="C13" s="163">
        <f>'Таблица цен ингредиентов'!C32</f>
        <v>0.02</v>
      </c>
      <c r="D13" s="95">
        <v>28.4</v>
      </c>
      <c r="E13" s="17">
        <v>30.4</v>
      </c>
      <c r="F13" s="17"/>
      <c r="G13" s="17"/>
      <c r="H13" s="17"/>
      <c r="I13" s="17"/>
      <c r="J13" s="17"/>
      <c r="K13" s="17"/>
      <c r="L13" s="17"/>
      <c r="M13" s="17"/>
    </row>
    <row r="14" spans="2:13" ht="12.75">
      <c r="B14" s="98" t="str">
        <f>'Таблица цен ингредиентов'!B33</f>
        <v>Сено овса, спелого</v>
      </c>
      <c r="C14" s="164">
        <f>'Таблица цен ингредиентов'!C33</f>
        <v>0.1</v>
      </c>
      <c r="D14" s="96"/>
      <c r="E14" s="19"/>
      <c r="F14" s="19">
        <v>10.2</v>
      </c>
      <c r="G14" s="19">
        <v>12.7</v>
      </c>
      <c r="H14" s="19"/>
      <c r="I14" s="19"/>
      <c r="J14" s="19"/>
      <c r="K14" s="19"/>
      <c r="L14" s="19"/>
      <c r="M14" s="19"/>
    </row>
    <row r="15" spans="2:13" ht="12.75">
      <c r="B15" s="98" t="str">
        <f>'Таблица цен ингредиентов'!B34</f>
        <v>Силос овса, спелого</v>
      </c>
      <c r="C15" s="164">
        <f>'Таблица цен ингредиентов'!C34</f>
        <v>0.02</v>
      </c>
      <c r="D15" s="96"/>
      <c r="E15" s="19"/>
      <c r="F15" s="19"/>
      <c r="G15" s="19"/>
      <c r="H15" s="19">
        <v>28.9</v>
      </c>
      <c r="I15" s="19">
        <v>33.2</v>
      </c>
      <c r="J15" s="19"/>
      <c r="K15" s="19"/>
      <c r="L15" s="19"/>
      <c r="M15" s="19"/>
    </row>
    <row r="16" spans="2:13" ht="12.75">
      <c r="B16" s="98" t="str">
        <f>'Таблица цен ингредиентов'!B35</f>
        <v>Силос однолетней ржи</v>
      </c>
      <c r="C16" s="164">
        <f>'Таблица цен ингредиентов'!C35</f>
        <v>0.02</v>
      </c>
      <c r="D16" s="96"/>
      <c r="E16" s="19"/>
      <c r="F16" s="19"/>
      <c r="G16" s="19"/>
      <c r="H16" s="19"/>
      <c r="I16" s="19"/>
      <c r="J16" s="19">
        <v>34.8</v>
      </c>
      <c r="K16" s="19">
        <v>37.9</v>
      </c>
      <c r="L16" s="19"/>
      <c r="M16" s="19"/>
    </row>
    <row r="17" spans="2:13" ht="12.75">
      <c r="B17" s="98" t="str">
        <f>'Таблица цен ингредиентов'!B36</f>
        <v>Силос сорго (зерно)</v>
      </c>
      <c r="C17" s="164">
        <f>'Таблица цен ингредиентов'!C36</f>
        <v>0.02</v>
      </c>
      <c r="D17" s="96"/>
      <c r="E17" s="19"/>
      <c r="F17" s="19"/>
      <c r="G17" s="19"/>
      <c r="H17" s="19"/>
      <c r="I17" s="19"/>
      <c r="J17" s="19"/>
      <c r="K17" s="19"/>
      <c r="L17" s="19">
        <v>27.2</v>
      </c>
      <c r="M17" s="19">
        <v>37.3</v>
      </c>
    </row>
    <row r="18" spans="2:13" ht="12.75">
      <c r="B18" s="98" t="str">
        <f>'Таблица цен ингредиентов'!G18</f>
        <v>Кукурузное зерно, молотое</v>
      </c>
      <c r="C18" s="164">
        <f>'Таблица цен ингредиентов'!H18</f>
        <v>0.18</v>
      </c>
      <c r="D18" s="96">
        <v>2</v>
      </c>
      <c r="E18" s="19">
        <v>4</v>
      </c>
      <c r="F18" s="19">
        <v>2</v>
      </c>
      <c r="G18" s="19">
        <v>4</v>
      </c>
      <c r="H18" s="19">
        <v>3</v>
      </c>
      <c r="I18" s="19">
        <v>4</v>
      </c>
      <c r="J18" s="19">
        <v>3</v>
      </c>
      <c r="K18" s="19">
        <v>4</v>
      </c>
      <c r="L18" s="19">
        <v>3</v>
      </c>
      <c r="M18" s="19">
        <v>4</v>
      </c>
    </row>
    <row r="19" spans="2:13" ht="12.75">
      <c r="B19" s="98" t="str">
        <f>'Таблица цен ингредиентов'!G16</f>
        <v>Пшеничные высевки</v>
      </c>
      <c r="C19" s="164">
        <f>'Таблица цен ингредиентов'!H16</f>
        <v>0.18</v>
      </c>
      <c r="D19" s="96">
        <v>4</v>
      </c>
      <c r="E19" s="19">
        <v>4</v>
      </c>
      <c r="F19" s="19">
        <v>4</v>
      </c>
      <c r="G19" s="19">
        <v>4</v>
      </c>
      <c r="H19" s="19">
        <v>4</v>
      </c>
      <c r="I19" s="19">
        <v>4</v>
      </c>
      <c r="J19" s="19">
        <v>4</v>
      </c>
      <c r="K19" s="19">
        <v>4</v>
      </c>
      <c r="L19" s="19">
        <v>4</v>
      </c>
      <c r="M19" s="19">
        <v>4</v>
      </c>
    </row>
    <row r="20" spans="2:13" ht="12.75">
      <c r="B20" s="98" t="str">
        <f>'Таблица цен ингредиентов'!L12</f>
        <v>Соевый жмых, 48% хим.</v>
      </c>
      <c r="C20" s="164">
        <f>'Таблица цен ингредиентов'!M12</f>
        <v>0.3</v>
      </c>
      <c r="D20" s="96"/>
      <c r="E20" s="19">
        <v>2</v>
      </c>
      <c r="F20" s="19"/>
      <c r="G20" s="19">
        <v>2.1</v>
      </c>
      <c r="H20" s="19"/>
      <c r="I20" s="19">
        <v>1.3</v>
      </c>
      <c r="J20" s="19"/>
      <c r="K20" s="19">
        <v>1.6</v>
      </c>
      <c r="L20" s="19"/>
      <c r="M20" s="19">
        <v>2.1</v>
      </c>
    </row>
    <row r="21" spans="2:13" ht="12.75">
      <c r="B21" s="98"/>
      <c r="C21" s="164"/>
      <c r="D21" s="34"/>
      <c r="E21" s="24"/>
      <c r="F21" s="24"/>
      <c r="G21" s="24"/>
      <c r="H21" s="24"/>
      <c r="I21" s="19"/>
      <c r="J21" s="19"/>
      <c r="K21" s="19"/>
      <c r="L21" s="19"/>
      <c r="M21" s="19"/>
    </row>
    <row r="22" spans="2:13" ht="12.75">
      <c r="B22" s="98"/>
      <c r="C22" s="164"/>
      <c r="D22" s="34"/>
      <c r="E22" s="24"/>
      <c r="F22" s="24"/>
      <c r="G22" s="24"/>
      <c r="H22" s="24"/>
      <c r="I22" s="19"/>
      <c r="J22" s="19"/>
      <c r="K22" s="19"/>
      <c r="L22" s="19"/>
      <c r="M22" s="19"/>
    </row>
    <row r="23" spans="2:13" ht="12.75">
      <c r="B23" s="98"/>
      <c r="C23" s="164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0.16</v>
      </c>
      <c r="E27" s="24">
        <v>0.21</v>
      </c>
      <c r="F27" s="24">
        <v>0.16</v>
      </c>
      <c r="G27" s="24">
        <v>0.21</v>
      </c>
      <c r="H27" s="24">
        <v>0.16</v>
      </c>
      <c r="I27" s="24">
        <v>0.21</v>
      </c>
      <c r="J27" s="24">
        <v>0.16</v>
      </c>
      <c r="K27" s="24">
        <v>0.21</v>
      </c>
      <c r="L27" s="24">
        <v>0.16</v>
      </c>
      <c r="M27" s="24">
        <v>0.21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15.8</v>
      </c>
      <c r="E33" s="17">
        <v>20.1</v>
      </c>
      <c r="F33" s="17">
        <v>14.3</v>
      </c>
      <c r="G33" s="17">
        <v>20.1</v>
      </c>
      <c r="H33" s="17">
        <v>16.5</v>
      </c>
      <c r="I33" s="17">
        <v>20.1</v>
      </c>
      <c r="J33" s="17">
        <v>16.8</v>
      </c>
      <c r="K33" s="17">
        <v>20.1</v>
      </c>
      <c r="L33" s="17">
        <v>14.3</v>
      </c>
      <c r="M33" s="17">
        <v>20.1</v>
      </c>
    </row>
    <row r="34" spans="2:13" ht="12.75" customHeight="1">
      <c r="B34" s="247" t="s">
        <v>296</v>
      </c>
      <c r="C34" s="79" t="s">
        <v>340</v>
      </c>
      <c r="D34" s="19">
        <v>15.8</v>
      </c>
      <c r="E34" s="19">
        <v>25.7</v>
      </c>
      <c r="F34" s="19">
        <v>11.9</v>
      </c>
      <c r="G34" s="19">
        <v>24.4</v>
      </c>
      <c r="H34" s="19">
        <v>16.8</v>
      </c>
      <c r="I34" s="19">
        <v>24.4</v>
      </c>
      <c r="J34" s="19">
        <v>18.8</v>
      </c>
      <c r="K34" s="19">
        <v>26</v>
      </c>
      <c r="L34" s="19">
        <v>12.8</v>
      </c>
      <c r="M34" s="19">
        <v>24.5</v>
      </c>
    </row>
    <row r="35" spans="2:13" ht="12.75">
      <c r="B35" s="247" t="s">
        <v>297</v>
      </c>
      <c r="C35" s="79" t="s">
        <v>269</v>
      </c>
      <c r="D35" s="19">
        <v>13.1</v>
      </c>
      <c r="E35" s="19">
        <v>25.1</v>
      </c>
      <c r="F35" s="19">
        <v>8.9</v>
      </c>
      <c r="G35" s="19">
        <v>25.3</v>
      </c>
      <c r="H35" s="19">
        <v>14.8</v>
      </c>
      <c r="I35" s="19">
        <v>25.1</v>
      </c>
      <c r="J35" s="19">
        <v>16.1</v>
      </c>
      <c r="K35" s="19">
        <v>25.2</v>
      </c>
      <c r="L35" s="19">
        <v>9.1</v>
      </c>
      <c r="M35" s="19">
        <v>25.4</v>
      </c>
    </row>
    <row r="36" spans="2:13" ht="13.5" thickBot="1">
      <c r="B36" s="35" t="s">
        <v>298</v>
      </c>
      <c r="C36" s="80" t="s">
        <v>270</v>
      </c>
      <c r="D36" s="20">
        <v>-9</v>
      </c>
      <c r="E36" s="20">
        <v>259</v>
      </c>
      <c r="F36" s="20">
        <v>-229</v>
      </c>
      <c r="G36" s="20">
        <v>-20</v>
      </c>
      <c r="H36" s="20">
        <v>-132</v>
      </c>
      <c r="I36" s="20">
        <v>38</v>
      </c>
      <c r="J36" s="20">
        <v>247</v>
      </c>
      <c r="K36" s="20">
        <v>25</v>
      </c>
      <c r="L36" s="20">
        <v>-308</v>
      </c>
      <c r="M36" s="20">
        <v>-69</v>
      </c>
    </row>
    <row r="37" spans="2:13" ht="13.5" thickTop="1">
      <c r="B37" s="35" t="s">
        <v>299</v>
      </c>
      <c r="C37" s="81" t="s">
        <v>308</v>
      </c>
      <c r="D37" s="20">
        <v>4</v>
      </c>
      <c r="E37" s="20">
        <v>5</v>
      </c>
      <c r="F37" s="20">
        <v>-4</v>
      </c>
      <c r="G37" s="20">
        <v>17</v>
      </c>
      <c r="H37" s="20">
        <v>-15</v>
      </c>
      <c r="I37" s="20">
        <v>8</v>
      </c>
      <c r="J37" s="20">
        <v>8</v>
      </c>
      <c r="K37" s="20">
        <v>518</v>
      </c>
      <c r="L37" s="20">
        <v>9</v>
      </c>
      <c r="M37" s="20">
        <v>26</v>
      </c>
    </row>
    <row r="38" spans="2:13" ht="12.75">
      <c r="B38" s="35" t="s">
        <v>279</v>
      </c>
      <c r="C38" s="58" t="s">
        <v>340</v>
      </c>
      <c r="D38" s="20">
        <v>12.7</v>
      </c>
      <c r="E38" s="20">
        <v>16</v>
      </c>
      <c r="F38" s="20">
        <v>10.9</v>
      </c>
      <c r="G38" s="20">
        <v>14.6</v>
      </c>
      <c r="H38" s="20">
        <v>13</v>
      </c>
      <c r="I38" s="20">
        <v>15.2</v>
      </c>
      <c r="J38" s="20">
        <v>15</v>
      </c>
      <c r="K38" s="20">
        <v>14</v>
      </c>
      <c r="L38" s="20">
        <v>10.9</v>
      </c>
      <c r="M38" s="20">
        <v>14.6</v>
      </c>
    </row>
    <row r="39" spans="2:13" ht="12.75">
      <c r="B39" s="244" t="s">
        <v>300</v>
      </c>
      <c r="C39" s="58" t="s">
        <v>309</v>
      </c>
      <c r="D39" s="20">
        <v>9.6</v>
      </c>
      <c r="E39" s="19">
        <v>11.1</v>
      </c>
      <c r="F39" s="19">
        <v>7.8</v>
      </c>
      <c r="G39" s="19">
        <v>9.5</v>
      </c>
      <c r="H39" s="19">
        <v>8.7</v>
      </c>
      <c r="I39" s="19">
        <v>9.7</v>
      </c>
      <c r="J39" s="19">
        <v>11.2</v>
      </c>
      <c r="K39" s="19">
        <v>17.5</v>
      </c>
      <c r="L39" s="19">
        <v>7.6</v>
      </c>
      <c r="M39" s="19">
        <v>9.3</v>
      </c>
    </row>
    <row r="40" spans="2:13" ht="12.75">
      <c r="B40" s="245" t="s">
        <v>301</v>
      </c>
      <c r="C40" s="58" t="s">
        <v>310</v>
      </c>
      <c r="D40" s="20">
        <v>3.1</v>
      </c>
      <c r="E40" s="19">
        <v>4.9</v>
      </c>
      <c r="F40" s="19">
        <v>3.1</v>
      </c>
      <c r="G40" s="19">
        <v>5.1</v>
      </c>
      <c r="H40" s="19">
        <v>4.3</v>
      </c>
      <c r="I40" s="19">
        <v>5.4</v>
      </c>
      <c r="J40" s="19">
        <v>3.8</v>
      </c>
      <c r="K40" s="19">
        <v>12.3</v>
      </c>
      <c r="L40" s="19">
        <v>3.4</v>
      </c>
      <c r="M40" s="19">
        <v>5.3</v>
      </c>
    </row>
    <row r="41" spans="2:13" ht="13.5" thickBot="1">
      <c r="B41" s="35" t="s">
        <v>302</v>
      </c>
      <c r="C41" s="59" t="s">
        <v>341</v>
      </c>
      <c r="D41" s="20">
        <v>26</v>
      </c>
      <c r="E41" s="20">
        <v>28</v>
      </c>
      <c r="F41" s="20">
        <v>26</v>
      </c>
      <c r="G41" s="20">
        <v>24</v>
      </c>
      <c r="H41" s="20">
        <v>24</v>
      </c>
      <c r="I41" s="20">
        <v>29</v>
      </c>
      <c r="J41" s="20">
        <v>20</v>
      </c>
      <c r="K41" s="20">
        <v>5.2</v>
      </c>
      <c r="L41" s="20">
        <v>25</v>
      </c>
      <c r="M41" s="20">
        <v>29</v>
      </c>
    </row>
    <row r="42" spans="2:13" ht="13.5" thickTop="1">
      <c r="B42" s="35" t="s">
        <v>303</v>
      </c>
      <c r="C42" s="60" t="s">
        <v>312</v>
      </c>
      <c r="D42" s="20">
        <v>24</v>
      </c>
      <c r="E42" s="20">
        <v>23</v>
      </c>
      <c r="F42" s="20">
        <v>22</v>
      </c>
      <c r="G42" s="20">
        <v>17</v>
      </c>
      <c r="H42" s="20">
        <v>24</v>
      </c>
      <c r="I42" s="20">
        <v>22</v>
      </c>
      <c r="J42" s="20">
        <v>30</v>
      </c>
      <c r="K42" s="20">
        <v>26</v>
      </c>
      <c r="L42" s="20">
        <v>22</v>
      </c>
      <c r="M42" s="20">
        <v>17</v>
      </c>
    </row>
    <row r="43" spans="2:13" ht="12.75">
      <c r="B43" s="35" t="s">
        <v>306</v>
      </c>
      <c r="C43" s="61" t="s">
        <v>342</v>
      </c>
      <c r="D43" s="20">
        <v>47</v>
      </c>
      <c r="E43" s="21">
        <v>40</v>
      </c>
      <c r="F43" s="21">
        <v>47</v>
      </c>
      <c r="G43" s="21">
        <v>41</v>
      </c>
      <c r="H43" s="21">
        <v>47</v>
      </c>
      <c r="I43" s="21">
        <v>44.4</v>
      </c>
      <c r="J43" s="21">
        <v>46</v>
      </c>
      <c r="K43" s="21">
        <v>30</v>
      </c>
      <c r="L43" s="21">
        <v>46</v>
      </c>
      <c r="M43" s="21">
        <v>43</v>
      </c>
    </row>
    <row r="44" spans="2:13" ht="12.75">
      <c r="B44" s="35" t="s">
        <v>304</v>
      </c>
      <c r="C44" s="62" t="s">
        <v>277</v>
      </c>
      <c r="D44" s="21">
        <v>36</v>
      </c>
      <c r="E44" s="21">
        <v>30</v>
      </c>
      <c r="F44" s="21">
        <v>26</v>
      </c>
      <c r="G44" s="21">
        <v>24</v>
      </c>
      <c r="H44" s="21">
        <v>28</v>
      </c>
      <c r="I44" s="21">
        <v>26</v>
      </c>
      <c r="J44" s="21">
        <v>26</v>
      </c>
      <c r="K44" s="21">
        <v>23</v>
      </c>
      <c r="L44" s="21">
        <v>26</v>
      </c>
      <c r="M44" s="21">
        <v>25</v>
      </c>
    </row>
    <row r="45" spans="2:13" ht="13.5" thickBot="1">
      <c r="B45" s="56" t="s">
        <v>305</v>
      </c>
      <c r="C45" s="63" t="s">
        <v>278</v>
      </c>
      <c r="D45" s="69">
        <v>26</v>
      </c>
      <c r="E45" s="70">
        <v>34</v>
      </c>
      <c r="F45" s="70">
        <v>32</v>
      </c>
      <c r="G45" s="70">
        <v>35</v>
      </c>
      <c r="H45" s="70">
        <v>29</v>
      </c>
      <c r="I45" s="70">
        <v>30</v>
      </c>
      <c r="J45" s="70">
        <v>28</v>
      </c>
      <c r="K45" s="70">
        <v>29</v>
      </c>
      <c r="L45" s="70">
        <v>34</v>
      </c>
      <c r="M45" s="70">
        <v>34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3.275</v>
      </c>
      <c r="E46" s="185">
        <f t="shared" si="0"/>
        <v>6.275</v>
      </c>
      <c r="F46" s="185">
        <f t="shared" si="0"/>
        <v>2.225</v>
      </c>
      <c r="G46" s="185">
        <f t="shared" si="0"/>
        <v>6.325</v>
      </c>
      <c r="H46" s="185">
        <f t="shared" si="0"/>
        <v>3.7</v>
      </c>
      <c r="I46" s="185">
        <f t="shared" si="0"/>
        <v>6.275</v>
      </c>
      <c r="J46" s="185">
        <f t="shared" si="0"/>
        <v>4.025</v>
      </c>
      <c r="K46" s="185">
        <f t="shared" si="0"/>
        <v>6.3</v>
      </c>
      <c r="L46" s="185">
        <f t="shared" si="0"/>
        <v>2.275</v>
      </c>
      <c r="M46" s="186">
        <f t="shared" si="0"/>
        <v>6.35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 aca="true" t="shared" si="1" ref="D47:M47">D13*$C13+D14*$C14+D15*$C15+D16*$C16+D17*$C17+D18*$C18+D19*$C19+D20*$C20+D21*$C21+D22*$C22+D23*$C23+D24*$C24+D26*$C26+D27*$C27+D28*$C28+D29*$C29</f>
        <v>1.736</v>
      </c>
      <c r="E47" s="188">
        <f t="shared" si="1"/>
        <v>2.741</v>
      </c>
      <c r="F47" s="188">
        <f t="shared" si="1"/>
        <v>2.1879999999999997</v>
      </c>
      <c r="G47" s="188">
        <f t="shared" si="1"/>
        <v>3.433</v>
      </c>
      <c r="H47" s="188">
        <f t="shared" si="1"/>
        <v>1.926</v>
      </c>
      <c r="I47" s="188">
        <f t="shared" si="1"/>
        <v>2.587</v>
      </c>
      <c r="J47" s="188">
        <f t="shared" si="1"/>
        <v>2.044</v>
      </c>
      <c r="K47" s="188">
        <f t="shared" si="1"/>
        <v>2.771</v>
      </c>
      <c r="L47" s="188">
        <f t="shared" si="1"/>
        <v>1.8920000000000001</v>
      </c>
      <c r="M47" s="189">
        <f t="shared" si="1"/>
        <v>2.909</v>
      </c>
    </row>
    <row r="48" spans="2:13" ht="15.75" customHeight="1" thickBot="1" thickTop="1">
      <c r="B48" s="249" t="s">
        <v>282</v>
      </c>
      <c r="C48" s="90" t="s">
        <v>336</v>
      </c>
      <c r="D48" s="190">
        <f aca="true" t="shared" si="2" ref="D48:M48">D46-D47</f>
        <v>1.539</v>
      </c>
      <c r="E48" s="191">
        <f t="shared" si="2"/>
        <v>3.5340000000000003</v>
      </c>
      <c r="F48" s="191">
        <f t="shared" si="2"/>
        <v>0.037000000000000366</v>
      </c>
      <c r="G48" s="191">
        <f t="shared" si="2"/>
        <v>2.8920000000000003</v>
      </c>
      <c r="H48" s="191">
        <f t="shared" si="2"/>
        <v>1.7740000000000002</v>
      </c>
      <c r="I48" s="191">
        <f t="shared" si="2"/>
        <v>3.688</v>
      </c>
      <c r="J48" s="191">
        <f t="shared" si="2"/>
        <v>1.9810000000000003</v>
      </c>
      <c r="K48" s="191">
        <f t="shared" si="2"/>
        <v>3.529</v>
      </c>
      <c r="L48" s="191">
        <f t="shared" si="2"/>
        <v>0.3829999999999998</v>
      </c>
      <c r="M48" s="192">
        <f t="shared" si="2"/>
        <v>3.441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2.194</v>
      </c>
      <c r="E49" s="194">
        <f t="shared" si="3"/>
        <v>4.789</v>
      </c>
      <c r="F49" s="194">
        <f t="shared" si="3"/>
        <v>0.4820000000000002</v>
      </c>
      <c r="G49" s="194">
        <f t="shared" si="3"/>
        <v>4.157</v>
      </c>
      <c r="H49" s="194">
        <f t="shared" si="3"/>
        <v>2.5140000000000002</v>
      </c>
      <c r="I49" s="194">
        <f t="shared" si="3"/>
        <v>4.943</v>
      </c>
      <c r="J49" s="194">
        <f t="shared" si="3"/>
        <v>2.786</v>
      </c>
      <c r="K49" s="194">
        <f t="shared" si="3"/>
        <v>4.789</v>
      </c>
      <c r="L49" s="194">
        <f t="shared" si="3"/>
        <v>0.8379999999999999</v>
      </c>
      <c r="M49" s="195">
        <f t="shared" si="3"/>
        <v>4.710999999999999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4" width="10.00390625" style="0" customWidth="1"/>
    <col min="5" max="5" width="10.140625" style="0" customWidth="1"/>
    <col min="6" max="10" width="10.00390625" style="0" customWidth="1"/>
    <col min="11" max="11" width="10.140625" style="0" customWidth="1"/>
    <col min="12" max="12" width="10.00390625" style="0" customWidth="1"/>
    <col min="13" max="13" width="9.710937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">
        <v>285</v>
      </c>
      <c r="D2" s="285" t="s">
        <v>332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9.5" thickBot="1" thickTop="1">
      <c r="B6" s="231" t="s">
        <v>291</v>
      </c>
      <c r="C6" s="235" t="s">
        <v>258</v>
      </c>
      <c r="D6" s="32" t="s">
        <v>74</v>
      </c>
      <c r="E6" s="2" t="s">
        <v>11</v>
      </c>
      <c r="F6" s="2" t="s">
        <v>1</v>
      </c>
      <c r="G6" s="2" t="s">
        <v>75</v>
      </c>
      <c r="H6" s="2" t="s">
        <v>2</v>
      </c>
      <c r="I6" s="2" t="s">
        <v>3</v>
      </c>
      <c r="J6" s="2" t="s">
        <v>76</v>
      </c>
      <c r="K6" s="2" t="s">
        <v>77</v>
      </c>
      <c r="L6" s="5" t="s">
        <v>78</v>
      </c>
      <c r="M6" s="5" t="s">
        <v>79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6.5" customHeight="1" thickBot="1" thickTop="1">
      <c r="B8" s="241" t="s">
        <v>293</v>
      </c>
      <c r="C8" s="236" t="s">
        <v>259</v>
      </c>
      <c r="D8" s="253" t="s">
        <v>333</v>
      </c>
      <c r="E8" s="254" t="s">
        <v>334</v>
      </c>
      <c r="F8" s="254" t="s">
        <v>335</v>
      </c>
      <c r="G8" s="254" t="s">
        <v>345</v>
      </c>
      <c r="H8" s="254" t="s">
        <v>346</v>
      </c>
      <c r="I8" s="254" t="s">
        <v>347</v>
      </c>
      <c r="J8" s="254" t="s">
        <v>348</v>
      </c>
      <c r="K8" s="256" t="s">
        <v>349</v>
      </c>
      <c r="L8" s="254" t="s">
        <v>350</v>
      </c>
      <c r="M8" s="254" t="s">
        <v>351</v>
      </c>
    </row>
    <row r="9" spans="2:13" ht="3.75" customHeight="1" thickBot="1">
      <c r="B9" s="87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231" t="s">
        <v>260</v>
      </c>
      <c r="C10" s="27" t="s">
        <v>231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">
        <v>284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" thickBot="1">
      <c r="B12" s="295" t="s">
        <v>261</v>
      </c>
      <c r="C12" s="296"/>
      <c r="D12" s="102">
        <v>30</v>
      </c>
      <c r="E12" s="103">
        <v>16</v>
      </c>
      <c r="F12" s="103">
        <v>12</v>
      </c>
      <c r="G12" s="103">
        <v>6</v>
      </c>
      <c r="H12" s="103">
        <v>34</v>
      </c>
      <c r="I12" s="103">
        <v>18</v>
      </c>
      <c r="J12" s="103">
        <v>16</v>
      </c>
      <c r="K12" s="103">
        <v>15</v>
      </c>
      <c r="L12" s="103">
        <v>15</v>
      </c>
      <c r="M12" s="103">
        <v>15</v>
      </c>
    </row>
    <row r="13" spans="2:13" ht="13.5" thickTop="1">
      <c r="B13" s="91" t="str">
        <f>'Таблица цен ингредиентов'!B10</f>
        <v>Пастбищная трава, превосх.</v>
      </c>
      <c r="C13" s="163">
        <f>'Таблица цен ингредиентов'!C10</f>
        <v>0.03</v>
      </c>
      <c r="D13" s="95">
        <v>76</v>
      </c>
      <c r="E13" s="17"/>
      <c r="F13" s="17"/>
      <c r="G13" s="17"/>
      <c r="H13" s="17"/>
      <c r="I13" s="17"/>
      <c r="J13" s="17"/>
      <c r="K13" s="17"/>
      <c r="L13" s="17"/>
      <c r="M13" s="17"/>
    </row>
    <row r="14" spans="2:13" ht="12.75">
      <c r="B14" s="92" t="str">
        <f>'Таблица цен ингредиентов'!B12</f>
        <v>Травяное сено, незрелое</v>
      </c>
      <c r="C14" s="164">
        <f>'Таблица цен ингредиентов'!C12</f>
        <v>0.12</v>
      </c>
      <c r="D14" s="96"/>
      <c r="E14" s="19">
        <v>15.4</v>
      </c>
      <c r="F14" s="19"/>
      <c r="G14" s="19"/>
      <c r="H14" s="19"/>
      <c r="I14" s="19"/>
      <c r="J14" s="19"/>
      <c r="K14" s="19"/>
      <c r="L14" s="19"/>
      <c r="M14" s="19"/>
    </row>
    <row r="15" spans="2:13" ht="12.75">
      <c r="B15" s="92" t="str">
        <f>'Таблица цен ингредиентов'!B14</f>
        <v>Травяное сено, средн. зрел.</v>
      </c>
      <c r="C15" s="164">
        <f>'Таблица цен ингредиентов'!C14</f>
        <v>0.1</v>
      </c>
      <c r="D15" s="96"/>
      <c r="E15" s="19"/>
      <c r="F15" s="19">
        <v>13.8</v>
      </c>
      <c r="G15" s="19"/>
      <c r="H15" s="19"/>
      <c r="I15" s="19"/>
      <c r="J15" s="19"/>
      <c r="K15" s="19"/>
      <c r="L15" s="19">
        <v>15</v>
      </c>
      <c r="M15" s="19"/>
    </row>
    <row r="16" spans="2:13" ht="12.75">
      <c r="B16" s="92" t="str">
        <f>'Таблица цен ингредиентов'!B16</f>
        <v>Травяное сено, зрелое</v>
      </c>
      <c r="C16" s="164">
        <f>'Таблица цен ингредиентов'!C16</f>
        <v>0.08</v>
      </c>
      <c r="D16" s="96"/>
      <c r="E16" s="19"/>
      <c r="F16" s="19"/>
      <c r="G16" s="19">
        <v>11.1</v>
      </c>
      <c r="H16" s="19"/>
      <c r="I16" s="19"/>
      <c r="J16" s="19"/>
      <c r="K16" s="19"/>
      <c r="L16" s="19"/>
      <c r="M16" s="19">
        <v>14.6</v>
      </c>
    </row>
    <row r="17" spans="2:13" ht="12.75">
      <c r="B17" s="92" t="str">
        <f>'Таблица цен ингредиентов'!B18</f>
        <v>Пастбищ. бобовые, превосх.</v>
      </c>
      <c r="C17" s="164">
        <f>'Таблица цен ингредиентов'!C18</f>
        <v>0.04</v>
      </c>
      <c r="D17" s="96"/>
      <c r="E17" s="19"/>
      <c r="F17" s="19"/>
      <c r="G17" s="19"/>
      <c r="H17" s="19">
        <v>91.4</v>
      </c>
      <c r="I17" s="19"/>
      <c r="J17" s="19"/>
      <c r="K17" s="19"/>
      <c r="L17" s="19"/>
      <c r="M17" s="19"/>
    </row>
    <row r="18" spans="2:13" ht="12.75">
      <c r="B18" s="92" t="str">
        <f>'Таблица цен ингредиентов'!B20</f>
        <v>Сено бобовых, незрелое</v>
      </c>
      <c r="C18" s="164">
        <f>'Таблица цен ингредиентов'!C20</f>
        <v>0.15</v>
      </c>
      <c r="D18" s="96"/>
      <c r="E18" s="19"/>
      <c r="F18" s="19"/>
      <c r="G18" s="19"/>
      <c r="H18" s="19"/>
      <c r="I18" s="19">
        <v>16.4</v>
      </c>
      <c r="J18" s="19"/>
      <c r="K18" s="19"/>
      <c r="L18" s="19"/>
      <c r="M18" s="19"/>
    </row>
    <row r="19" spans="2:13" ht="12.75">
      <c r="B19" s="92" t="str">
        <f>'Таблица цен ингредиентов'!B22</f>
        <v>Сено бобовых, средн. зрел.</v>
      </c>
      <c r="C19" s="164">
        <f>'Таблица цен ингредиентов'!C22</f>
        <v>0.125</v>
      </c>
      <c r="D19" s="96"/>
      <c r="E19" s="19"/>
      <c r="F19" s="19"/>
      <c r="G19" s="19"/>
      <c r="H19" s="19"/>
      <c r="I19" s="19"/>
      <c r="J19" s="19">
        <v>15.6</v>
      </c>
      <c r="K19" s="19"/>
      <c r="L19" s="19"/>
      <c r="M19" s="19"/>
    </row>
    <row r="20" spans="2:13" ht="12.75">
      <c r="B20" s="92" t="str">
        <f>'Таблица цен ингредиентов'!B24</f>
        <v>Сено бобовых, зрелое</v>
      </c>
      <c r="C20" s="164">
        <f>'Таблица цен ингредиентов'!C24</f>
        <v>0.1</v>
      </c>
      <c r="D20" s="96"/>
      <c r="E20" s="19"/>
      <c r="F20" s="19"/>
      <c r="G20" s="19"/>
      <c r="H20" s="19"/>
      <c r="I20" s="19"/>
      <c r="J20" s="19"/>
      <c r="K20" s="19">
        <v>15.2</v>
      </c>
      <c r="L20" s="19"/>
      <c r="M20" s="19"/>
    </row>
    <row r="21" spans="2:13" ht="12.75">
      <c r="B21" s="93" t="str">
        <f>'Таблица цен ингредиентов'!G18</f>
        <v>Кукурузное зерно, молотое</v>
      </c>
      <c r="C21" s="164">
        <f>'Таблица цен ингредиентов'!H18</f>
        <v>0.18</v>
      </c>
      <c r="D21" s="96">
        <v>7</v>
      </c>
      <c r="E21" s="19">
        <v>4</v>
      </c>
      <c r="F21" s="19">
        <v>4</v>
      </c>
      <c r="G21" s="19">
        <v>4</v>
      </c>
      <c r="H21" s="19">
        <v>4</v>
      </c>
      <c r="I21" s="19">
        <v>4</v>
      </c>
      <c r="J21" s="19">
        <v>4</v>
      </c>
      <c r="K21" s="19">
        <v>4</v>
      </c>
      <c r="L21" s="19">
        <v>4</v>
      </c>
      <c r="M21" s="19">
        <v>4</v>
      </c>
    </row>
    <row r="22" spans="2:13" ht="12.75">
      <c r="B22" s="93" t="str">
        <f>'Таблица цен ингредиентов'!L20</f>
        <v>Мочевина</v>
      </c>
      <c r="C22" s="164">
        <f>'Таблица цен ингредиентов'!M20</f>
        <v>0.25</v>
      </c>
      <c r="D22" s="34"/>
      <c r="E22" s="24"/>
      <c r="F22" s="24"/>
      <c r="G22" s="24"/>
      <c r="H22" s="24"/>
      <c r="I22" s="24"/>
      <c r="J22" s="24"/>
      <c r="K22" s="24"/>
      <c r="L22" s="24">
        <v>0.1</v>
      </c>
      <c r="M22" s="24">
        <v>0.25</v>
      </c>
    </row>
    <row r="23" spans="2:13" ht="12.75">
      <c r="B23" s="93"/>
      <c r="C23" s="164"/>
      <c r="D23" s="34"/>
      <c r="E23" s="24"/>
      <c r="F23" s="24"/>
      <c r="G23" s="24"/>
      <c r="H23" s="24"/>
      <c r="I23" s="24"/>
      <c r="J23" s="24"/>
      <c r="K23" s="24"/>
      <c r="L23" s="24"/>
      <c r="M23" s="24"/>
    </row>
    <row r="24" spans="2:14" ht="13.5" thickBot="1">
      <c r="B24" s="94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  <c r="N24" s="77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75"/>
    </row>
    <row r="26" spans="2:13" ht="13.5" thickTop="1">
      <c r="B26" s="18" t="s">
        <v>263</v>
      </c>
      <c r="C26" s="166"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7">
        <v>0.1</v>
      </c>
      <c r="D27" s="34">
        <v>0.16</v>
      </c>
      <c r="E27" s="24">
        <v>0.08</v>
      </c>
      <c r="F27" s="24">
        <v>0.08</v>
      </c>
      <c r="G27" s="24">
        <v>0.13</v>
      </c>
      <c r="H27" s="24"/>
      <c r="I27" s="24"/>
      <c r="J27" s="24"/>
      <c r="K27" s="24"/>
      <c r="L27" s="24">
        <v>0.08</v>
      </c>
      <c r="M27" s="24">
        <v>0.13</v>
      </c>
    </row>
    <row r="28" spans="2:13" ht="12.75">
      <c r="B28" s="22" t="s">
        <v>265</v>
      </c>
      <c r="C28" s="167"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0.11</v>
      </c>
      <c r="K28" s="24">
        <v>0.11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8">
        <v>0.3</v>
      </c>
      <c r="D29" s="36">
        <v>0.1</v>
      </c>
      <c r="E29" s="23">
        <v>0.08</v>
      </c>
      <c r="F29" s="23">
        <v>0.08</v>
      </c>
      <c r="G29" s="23">
        <v>0.12</v>
      </c>
      <c r="H29" s="23">
        <v>0.06</v>
      </c>
      <c r="I29" s="23">
        <v>0.12</v>
      </c>
      <c r="J29" s="23">
        <v>0.12</v>
      </c>
      <c r="K29" s="23">
        <v>0.12</v>
      </c>
      <c r="L29" s="23">
        <v>0.08</v>
      </c>
      <c r="M29" s="23">
        <v>0.13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57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38" t="s">
        <v>266</v>
      </c>
      <c r="C33" s="78" t="s">
        <v>267</v>
      </c>
      <c r="D33" s="64">
        <v>21.9</v>
      </c>
      <c r="E33" s="17">
        <v>16.8</v>
      </c>
      <c r="F33" s="17">
        <v>15.4</v>
      </c>
      <c r="G33" s="17">
        <v>13.2</v>
      </c>
      <c r="H33" s="17">
        <v>23.3</v>
      </c>
      <c r="I33" s="17">
        <v>17.6</v>
      </c>
      <c r="J33" s="17">
        <v>16.8</v>
      </c>
      <c r="K33" s="17">
        <v>16.5</v>
      </c>
      <c r="L33" s="17">
        <v>16.5</v>
      </c>
      <c r="M33" s="17">
        <v>16.5</v>
      </c>
    </row>
    <row r="34" spans="2:13" ht="12.75" customHeight="1">
      <c r="B34" s="243" t="s">
        <v>296</v>
      </c>
      <c r="C34" s="79" t="s">
        <v>268</v>
      </c>
      <c r="D34" s="65">
        <v>31.1</v>
      </c>
      <c r="E34" s="19">
        <v>19.2</v>
      </c>
      <c r="F34" s="19">
        <v>14.9</v>
      </c>
      <c r="G34" s="19">
        <v>9.9</v>
      </c>
      <c r="H34" s="19">
        <v>33.7</v>
      </c>
      <c r="I34" s="19">
        <v>20.9</v>
      </c>
      <c r="J34" s="19">
        <v>18.4</v>
      </c>
      <c r="K34" s="19">
        <v>15.7</v>
      </c>
      <c r="L34" s="19">
        <v>16.6</v>
      </c>
      <c r="M34" s="19">
        <v>14.8</v>
      </c>
    </row>
    <row r="35" spans="2:13" ht="12.75">
      <c r="B35" s="243" t="s">
        <v>297</v>
      </c>
      <c r="C35" s="79" t="s">
        <v>269</v>
      </c>
      <c r="D35" s="65">
        <v>30.4</v>
      </c>
      <c r="E35" s="19">
        <v>16</v>
      </c>
      <c r="F35" s="19">
        <v>11.8</v>
      </c>
      <c r="G35" s="19">
        <v>6.2</v>
      </c>
      <c r="H35" s="19">
        <v>34</v>
      </c>
      <c r="I35" s="19">
        <v>17.6</v>
      </c>
      <c r="J35" s="19">
        <v>15.8</v>
      </c>
      <c r="K35" s="19">
        <v>14.8</v>
      </c>
      <c r="L35" s="19">
        <v>15</v>
      </c>
      <c r="M35" s="19">
        <v>14.7</v>
      </c>
    </row>
    <row r="36" spans="2:13" ht="13.5" thickBot="1">
      <c r="B36" s="22" t="s">
        <v>298</v>
      </c>
      <c r="C36" s="80" t="s">
        <v>270</v>
      </c>
      <c r="D36" s="66">
        <v>1181</v>
      </c>
      <c r="E36" s="20">
        <v>409</v>
      </c>
      <c r="F36" s="20">
        <v>-145</v>
      </c>
      <c r="G36" s="20">
        <v>-452</v>
      </c>
      <c r="H36" s="20">
        <v>1737</v>
      </c>
      <c r="I36" s="20">
        <v>1114</v>
      </c>
      <c r="J36" s="20">
        <v>824</v>
      </c>
      <c r="K36" s="20">
        <v>432</v>
      </c>
      <c r="L36" s="20">
        <v>102</v>
      </c>
      <c r="M36" s="20">
        <v>169</v>
      </c>
    </row>
    <row r="37" spans="2:13" ht="13.5" thickTop="1">
      <c r="B37" s="22" t="s">
        <v>299</v>
      </c>
      <c r="C37" s="81" t="s">
        <v>271</v>
      </c>
      <c r="D37" s="66">
        <v>27</v>
      </c>
      <c r="E37" s="20">
        <v>3</v>
      </c>
      <c r="F37" s="20">
        <v>-13</v>
      </c>
      <c r="G37" s="20">
        <v>12</v>
      </c>
      <c r="H37" s="20">
        <v>2</v>
      </c>
      <c r="I37" s="20">
        <v>-27</v>
      </c>
      <c r="J37" s="20">
        <v>-15</v>
      </c>
      <c r="K37" s="20">
        <v>-14</v>
      </c>
      <c r="L37" s="20">
        <v>2</v>
      </c>
      <c r="M37" s="20">
        <v>-24</v>
      </c>
    </row>
    <row r="38" spans="2:13" ht="12.75">
      <c r="B38" s="35" t="s">
        <v>279</v>
      </c>
      <c r="C38" s="58" t="s">
        <v>268</v>
      </c>
      <c r="D38" s="65">
        <v>21.1</v>
      </c>
      <c r="E38" s="20">
        <v>15.7</v>
      </c>
      <c r="F38" s="20">
        <v>12.1</v>
      </c>
      <c r="G38" s="19">
        <v>10</v>
      </c>
      <c r="H38" s="19">
        <v>23.6</v>
      </c>
      <c r="I38" s="19">
        <v>19.7</v>
      </c>
      <c r="J38" s="19">
        <v>18</v>
      </c>
      <c r="K38" s="19">
        <v>15.7</v>
      </c>
      <c r="L38" s="19">
        <v>13.8</v>
      </c>
      <c r="M38" s="19">
        <v>14.3</v>
      </c>
    </row>
    <row r="39" spans="2:13" ht="12.75">
      <c r="B39" s="244" t="s">
        <v>300</v>
      </c>
      <c r="C39" s="58" t="s">
        <v>272</v>
      </c>
      <c r="D39" s="66">
        <v>15.3</v>
      </c>
      <c r="E39" s="20">
        <v>12.2</v>
      </c>
      <c r="F39" s="20">
        <v>8.5</v>
      </c>
      <c r="G39" s="19">
        <v>6.1</v>
      </c>
      <c r="H39" s="19">
        <v>17.1</v>
      </c>
      <c r="I39" s="19">
        <v>16.1</v>
      </c>
      <c r="J39" s="19">
        <v>14.4</v>
      </c>
      <c r="K39" s="19">
        <v>11.8</v>
      </c>
      <c r="L39" s="20">
        <v>10.2</v>
      </c>
      <c r="M39" s="20">
        <v>10.2</v>
      </c>
    </row>
    <row r="40" spans="2:13" ht="12.75">
      <c r="B40" s="245" t="s">
        <v>301</v>
      </c>
      <c r="C40" s="58" t="s">
        <v>273</v>
      </c>
      <c r="D40" s="66">
        <v>5.8</v>
      </c>
      <c r="E40" s="20">
        <v>3.5</v>
      </c>
      <c r="F40" s="20">
        <v>3.6</v>
      </c>
      <c r="G40" s="19">
        <v>3.9</v>
      </c>
      <c r="H40" s="19">
        <v>6.5</v>
      </c>
      <c r="I40" s="20">
        <v>3.7</v>
      </c>
      <c r="J40" s="20">
        <v>3.6</v>
      </c>
      <c r="K40" s="19">
        <v>3.8</v>
      </c>
      <c r="L40" s="20">
        <v>3.6</v>
      </c>
      <c r="M40" s="20">
        <v>4.1</v>
      </c>
    </row>
    <row r="41" spans="2:13" ht="13.5" thickBot="1">
      <c r="B41" s="22" t="s">
        <v>302</v>
      </c>
      <c r="C41" s="59" t="s">
        <v>274</v>
      </c>
      <c r="D41" s="66">
        <v>25</v>
      </c>
      <c r="E41" s="20">
        <v>31</v>
      </c>
      <c r="F41" s="20">
        <v>22</v>
      </c>
      <c r="G41" s="20">
        <v>39</v>
      </c>
      <c r="H41" s="20">
        <v>22</v>
      </c>
      <c r="I41" s="20">
        <v>39</v>
      </c>
      <c r="J41" s="20">
        <v>31</v>
      </c>
      <c r="K41" s="20">
        <v>24</v>
      </c>
      <c r="L41" s="20">
        <v>20</v>
      </c>
      <c r="M41" s="20">
        <v>32</v>
      </c>
    </row>
    <row r="42" spans="2:13" ht="13.5" thickTop="1">
      <c r="B42" s="22" t="s">
        <v>303</v>
      </c>
      <c r="C42" s="60" t="s">
        <v>275</v>
      </c>
      <c r="D42" s="66">
        <v>22</v>
      </c>
      <c r="E42" s="20">
        <v>16</v>
      </c>
      <c r="F42" s="20">
        <v>14</v>
      </c>
      <c r="G42" s="20">
        <v>23</v>
      </c>
      <c r="H42" s="20">
        <v>9</v>
      </c>
      <c r="I42" s="20">
        <v>19</v>
      </c>
      <c r="J42" s="20">
        <v>19</v>
      </c>
      <c r="K42" s="20">
        <v>17</v>
      </c>
      <c r="L42" s="20">
        <v>13</v>
      </c>
      <c r="M42" s="20">
        <v>18</v>
      </c>
    </row>
    <row r="43" spans="2:13" ht="12.75">
      <c r="B43" s="22" t="s">
        <v>306</v>
      </c>
      <c r="C43" s="61" t="s">
        <v>276</v>
      </c>
      <c r="D43" s="67">
        <v>34.7</v>
      </c>
      <c r="E43" s="20">
        <v>40</v>
      </c>
      <c r="F43" s="20">
        <v>46</v>
      </c>
      <c r="G43" s="20">
        <v>51</v>
      </c>
      <c r="H43" s="20">
        <v>29</v>
      </c>
      <c r="I43" s="20">
        <v>31</v>
      </c>
      <c r="J43" s="20">
        <v>35</v>
      </c>
      <c r="K43" s="20">
        <v>41</v>
      </c>
      <c r="L43" s="20">
        <v>46</v>
      </c>
      <c r="M43" s="20">
        <v>54</v>
      </c>
    </row>
    <row r="44" spans="2:13" ht="12.75">
      <c r="B44" s="22" t="s">
        <v>304</v>
      </c>
      <c r="C44" s="62" t="s">
        <v>277</v>
      </c>
      <c r="D44" s="67">
        <v>18.5</v>
      </c>
      <c r="E44" s="21">
        <v>25</v>
      </c>
      <c r="F44" s="20">
        <v>29</v>
      </c>
      <c r="G44" s="20">
        <v>31</v>
      </c>
      <c r="H44" s="21">
        <v>21</v>
      </c>
      <c r="I44" s="20">
        <v>23</v>
      </c>
      <c r="J44" s="20">
        <v>27</v>
      </c>
      <c r="K44" s="20">
        <v>31</v>
      </c>
      <c r="L44" s="20">
        <v>29</v>
      </c>
      <c r="M44" s="20">
        <v>32</v>
      </c>
    </row>
    <row r="45" spans="2:13" ht="13.5" thickBot="1">
      <c r="B45" s="56" t="s">
        <v>305</v>
      </c>
      <c r="C45" s="63" t="s">
        <v>278</v>
      </c>
      <c r="D45" s="68">
        <v>34.9</v>
      </c>
      <c r="E45" s="69">
        <v>34</v>
      </c>
      <c r="F45" s="69">
        <v>34</v>
      </c>
      <c r="G45" s="70">
        <v>33</v>
      </c>
      <c r="H45" s="70">
        <v>37</v>
      </c>
      <c r="I45" s="70">
        <v>40</v>
      </c>
      <c r="J45" s="70">
        <v>37</v>
      </c>
      <c r="K45" s="70">
        <v>34</v>
      </c>
      <c r="L45" s="70">
        <v>32</v>
      </c>
      <c r="M45" s="70">
        <v>27</v>
      </c>
    </row>
    <row r="46" spans="2:13" ht="15.75" customHeight="1" thickBot="1" thickTop="1">
      <c r="B46" s="239" t="s">
        <v>280</v>
      </c>
      <c r="C46" s="181">
        <v>0.25</v>
      </c>
      <c r="D46" s="184">
        <f aca="true" t="shared" si="0" ref="D46:M46">D35*$C46</f>
        <v>7.6</v>
      </c>
      <c r="E46" s="185">
        <f t="shared" si="0"/>
        <v>4</v>
      </c>
      <c r="F46" s="185">
        <f t="shared" si="0"/>
        <v>2.95</v>
      </c>
      <c r="G46" s="185">
        <f t="shared" si="0"/>
        <v>1.55</v>
      </c>
      <c r="H46" s="185">
        <f t="shared" si="0"/>
        <v>8.5</v>
      </c>
      <c r="I46" s="185">
        <f t="shared" si="0"/>
        <v>4.4</v>
      </c>
      <c r="J46" s="185">
        <f t="shared" si="0"/>
        <v>3.95</v>
      </c>
      <c r="K46" s="185">
        <f t="shared" si="0"/>
        <v>3.7</v>
      </c>
      <c r="L46" s="185">
        <f t="shared" si="0"/>
        <v>3.75</v>
      </c>
      <c r="M46" s="186">
        <f t="shared" si="0"/>
        <v>3.675</v>
      </c>
    </row>
    <row r="47" spans="2:13" ht="15.75" customHeight="1" thickBot="1" thickTop="1">
      <c r="B47" s="113" t="s">
        <v>281</v>
      </c>
      <c r="C47" s="71" t="s">
        <v>313</v>
      </c>
      <c r="D47" s="187">
        <f>$C13*D13+$C14*D14+$C15*D15+$C16*D16+$C17*D17+$C18*D18+$C19*D19+$C20*D20+$C21*D21+$C22*D22+$C23*D23+$C24*D24+$C26*D26+$C27*D27+$C28*D28+$C29*D29</f>
        <v>3.658</v>
      </c>
      <c r="E47" s="188">
        <f aca="true" t="shared" si="1" ref="E47:M47">$C13*E13+$C14*E14+$C15*E15+$C16*E16+$C17*E17+$C18*E18+$C19*E19+$C20*E20+$C21*E21+$C22*E22+$C23*E23+$C24*E24+$C26*E26+$C27*E27+$C28*E28+$C29*E29</f>
        <v>2.6719999999999997</v>
      </c>
      <c r="F47" s="188">
        <f t="shared" si="1"/>
        <v>2.204</v>
      </c>
      <c r="G47" s="188">
        <f t="shared" si="1"/>
        <v>1.729</v>
      </c>
      <c r="H47" s="188">
        <f t="shared" si="1"/>
        <v>4.465999999999999</v>
      </c>
      <c r="I47" s="188">
        <f t="shared" si="1"/>
        <v>3.288</v>
      </c>
      <c r="J47" s="188">
        <f t="shared" si="1"/>
        <v>2.777</v>
      </c>
      <c r="K47" s="188">
        <f t="shared" si="1"/>
        <v>2.3470000000000004</v>
      </c>
      <c r="L47" s="188">
        <f t="shared" si="1"/>
        <v>2.3489999999999998</v>
      </c>
      <c r="M47" s="189">
        <f t="shared" si="1"/>
        <v>2.0745</v>
      </c>
    </row>
    <row r="48" spans="2:13" ht="15.75" customHeight="1" thickBot="1" thickTop="1">
      <c r="B48" s="240" t="s">
        <v>282</v>
      </c>
      <c r="C48" s="90" t="s">
        <v>336</v>
      </c>
      <c r="D48" s="190">
        <f aca="true" t="shared" si="2" ref="D48:M48">D46-D47</f>
        <v>3.9419999999999997</v>
      </c>
      <c r="E48" s="191">
        <f t="shared" si="2"/>
        <v>1.3280000000000003</v>
      </c>
      <c r="F48" s="191">
        <f t="shared" si="2"/>
        <v>0.746</v>
      </c>
      <c r="G48" s="191">
        <f t="shared" si="2"/>
        <v>-0.17900000000000005</v>
      </c>
      <c r="H48" s="191">
        <f t="shared" si="2"/>
        <v>4.034000000000001</v>
      </c>
      <c r="I48" s="191">
        <f t="shared" si="2"/>
        <v>1.1120000000000005</v>
      </c>
      <c r="J48" s="191">
        <f t="shared" si="2"/>
        <v>1.173</v>
      </c>
      <c r="K48" s="191">
        <f t="shared" si="2"/>
        <v>1.3529999999999998</v>
      </c>
      <c r="L48" s="191">
        <f t="shared" si="2"/>
        <v>1.4010000000000002</v>
      </c>
      <c r="M48" s="192">
        <f t="shared" si="2"/>
        <v>1.6004999999999998</v>
      </c>
    </row>
    <row r="49" spans="2:13" ht="15" customHeight="1" thickBot="1" thickTop="1">
      <c r="B49" s="255" t="s">
        <v>337</v>
      </c>
      <c r="C49" s="182">
        <v>0.3</v>
      </c>
      <c r="D49" s="193">
        <f>($C49*D35)-D47</f>
        <v>5.462</v>
      </c>
      <c r="E49" s="194">
        <f aca="true" t="shared" si="3" ref="E49:M49">($C49*E35)-E47</f>
        <v>2.128</v>
      </c>
      <c r="F49" s="194">
        <f t="shared" si="3"/>
        <v>1.3359999999999999</v>
      </c>
      <c r="G49" s="194">
        <f t="shared" si="3"/>
        <v>0.13099999999999978</v>
      </c>
      <c r="H49" s="194">
        <f t="shared" si="3"/>
        <v>5.734</v>
      </c>
      <c r="I49" s="194">
        <f t="shared" si="3"/>
        <v>1.9920000000000004</v>
      </c>
      <c r="J49" s="194">
        <f t="shared" si="3"/>
        <v>1.963</v>
      </c>
      <c r="K49" s="194">
        <f t="shared" si="3"/>
        <v>2.093</v>
      </c>
      <c r="L49" s="194">
        <f t="shared" si="3"/>
        <v>2.1510000000000002</v>
      </c>
      <c r="M49" s="195">
        <f t="shared" si="3"/>
        <v>2.3354999999999992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31:M31"/>
    <mergeCell ref="B12:C12"/>
    <mergeCell ref="C25:M25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84">
        <f ca="1">TODAY()</f>
        <v>37937</v>
      </c>
      <c r="C2" s="85" t="str">
        <f>'Демонстрация качества фуража'!C2</f>
        <v>Косово</v>
      </c>
      <c r="D2" s="304" t="s">
        <v>540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288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197</v>
      </c>
      <c r="E6" s="2" t="s">
        <v>30</v>
      </c>
      <c r="F6" s="2" t="s">
        <v>7</v>
      </c>
      <c r="G6" s="2" t="s">
        <v>32</v>
      </c>
      <c r="H6" s="2" t="s">
        <v>8</v>
      </c>
      <c r="I6" s="2" t="s">
        <v>198</v>
      </c>
      <c r="J6" s="2" t="s">
        <v>9</v>
      </c>
      <c r="K6" s="2" t="s">
        <v>199</v>
      </c>
      <c r="L6" s="5" t="s">
        <v>200</v>
      </c>
      <c r="M6" s="2" t="s">
        <v>201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2"/>
    </row>
    <row r="8" spans="2:13" ht="16.5" customHeight="1" thickBot="1" thickTop="1">
      <c r="B8" s="241" t="s">
        <v>293</v>
      </c>
      <c r="C8" s="236" t="s">
        <v>259</v>
      </c>
      <c r="D8" s="258" t="s">
        <v>482</v>
      </c>
      <c r="E8" s="12" t="s">
        <v>483</v>
      </c>
      <c r="F8" s="254" t="s">
        <v>484</v>
      </c>
      <c r="G8" s="254" t="s">
        <v>485</v>
      </c>
      <c r="H8" s="256" t="s">
        <v>486</v>
      </c>
      <c r="I8" s="256" t="s">
        <v>421</v>
      </c>
      <c r="J8" s="254" t="s">
        <v>541</v>
      </c>
      <c r="K8" s="256" t="s">
        <v>421</v>
      </c>
      <c r="L8" s="254" t="s">
        <v>542</v>
      </c>
      <c r="M8" s="254" t="s">
        <v>543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14</v>
      </c>
      <c r="E12" s="103">
        <v>25</v>
      </c>
      <c r="F12" s="103">
        <v>9</v>
      </c>
      <c r="G12" s="103">
        <v>25</v>
      </c>
      <c r="H12" s="103">
        <v>13</v>
      </c>
      <c r="I12" s="103">
        <v>25</v>
      </c>
      <c r="J12" s="103">
        <v>6</v>
      </c>
      <c r="K12" s="103">
        <v>25</v>
      </c>
      <c r="L12" s="103">
        <v>25</v>
      </c>
      <c r="M12" s="108">
        <v>25</v>
      </c>
    </row>
    <row r="13" spans="2:13" ht="13.5" thickTop="1">
      <c r="B13" s="97" t="str">
        <f>'Таблица цен ингредиентов'!B37</f>
        <v>Силос тритикале, спелого</v>
      </c>
      <c r="C13" s="163">
        <f>'Таблица цен ингредиентов'!C37</f>
        <v>0.02</v>
      </c>
      <c r="D13" s="95">
        <v>30</v>
      </c>
      <c r="E13" s="17">
        <v>34.8</v>
      </c>
      <c r="F13" s="17"/>
      <c r="G13" s="17"/>
      <c r="H13" s="17"/>
      <c r="I13" s="17"/>
      <c r="J13" s="17"/>
      <c r="K13" s="17"/>
      <c r="L13" s="17"/>
      <c r="M13" s="17"/>
    </row>
    <row r="14" spans="2:13" ht="12.75">
      <c r="B14" s="98" t="str">
        <f>'Таблица цен ингредиентов'!B38</f>
        <v>Сено пшеницы, спелой</v>
      </c>
      <c r="C14" s="164">
        <f>'Таблица цен ингредиентов'!C38</f>
        <v>0.1</v>
      </c>
      <c r="D14" s="96"/>
      <c r="E14" s="19"/>
      <c r="F14" s="19">
        <v>9</v>
      </c>
      <c r="G14" s="19">
        <v>12.5</v>
      </c>
      <c r="H14" s="19"/>
      <c r="I14" s="19"/>
      <c r="J14" s="19"/>
      <c r="K14" s="19"/>
      <c r="L14" s="19"/>
      <c r="M14" s="19"/>
    </row>
    <row r="15" spans="2:13" ht="12.75">
      <c r="B15" s="98" t="str">
        <f>'Таблица цен ингредиентов'!B39</f>
        <v>Силос пшеницы, ранней</v>
      </c>
      <c r="C15" s="164">
        <f>'Таблица цен ингредиентов'!C39</f>
        <v>0.02</v>
      </c>
      <c r="D15" s="96"/>
      <c r="E15" s="19"/>
      <c r="F15" s="19"/>
      <c r="G15" s="19"/>
      <c r="H15" s="19">
        <v>30.3</v>
      </c>
      <c r="I15" s="19">
        <v>32.6</v>
      </c>
      <c r="J15" s="19"/>
      <c r="K15" s="19"/>
      <c r="L15" s="19"/>
      <c r="M15" s="19"/>
    </row>
    <row r="16" spans="2:13" ht="12.75">
      <c r="B16" s="98" t="str">
        <f>'Таблица цен ингредиентов'!B40</f>
        <v>Солома пшеницы</v>
      </c>
      <c r="C16" s="164">
        <f>'Таблица цен ингредиентов'!C40</f>
        <v>0.04</v>
      </c>
      <c r="D16" s="96"/>
      <c r="E16" s="19"/>
      <c r="F16" s="19"/>
      <c r="G16" s="19"/>
      <c r="H16" s="19"/>
      <c r="I16" s="19"/>
      <c r="J16" s="19">
        <v>8.2</v>
      </c>
      <c r="K16" s="19">
        <v>9.6</v>
      </c>
      <c r="L16" s="19">
        <v>5</v>
      </c>
      <c r="M16" s="19">
        <v>4.3</v>
      </c>
    </row>
    <row r="17" spans="2:13" ht="12.75">
      <c r="B17" s="98" t="str">
        <f>'Таблица цен ингредиентов'!G18</f>
        <v>Кукурузное зерно, молотое</v>
      </c>
      <c r="C17" s="164">
        <f>'Таблица цен ингредиентов'!H18</f>
        <v>0.18</v>
      </c>
      <c r="D17" s="96">
        <v>3</v>
      </c>
      <c r="E17" s="19">
        <v>6</v>
      </c>
      <c r="F17" s="19">
        <v>3</v>
      </c>
      <c r="G17" s="19">
        <v>4</v>
      </c>
      <c r="H17" s="19">
        <v>3</v>
      </c>
      <c r="I17" s="19">
        <v>5.5</v>
      </c>
      <c r="J17" s="19"/>
      <c r="K17" s="19">
        <v>6</v>
      </c>
      <c r="L17" s="19">
        <v>6</v>
      </c>
      <c r="M17" s="19">
        <v>6</v>
      </c>
    </row>
    <row r="18" spans="2:13" ht="12.75">
      <c r="B18" s="98" t="str">
        <f>'Таблица цен ингредиентов'!G16</f>
        <v>Пшеничные высевки</v>
      </c>
      <c r="C18" s="164">
        <f>'Таблица цен ингредиентов'!H16</f>
        <v>0.18</v>
      </c>
      <c r="D18" s="96">
        <v>4</v>
      </c>
      <c r="E18" s="19">
        <v>2</v>
      </c>
      <c r="F18" s="19">
        <v>4</v>
      </c>
      <c r="G18" s="19">
        <v>4</v>
      </c>
      <c r="H18" s="19">
        <v>3</v>
      </c>
      <c r="I18" s="19">
        <v>2.5</v>
      </c>
      <c r="J18" s="19">
        <v>6</v>
      </c>
      <c r="K18" s="19">
        <v>4</v>
      </c>
      <c r="L18" s="19">
        <v>2</v>
      </c>
      <c r="M18" s="19">
        <v>2</v>
      </c>
    </row>
    <row r="19" spans="2:13" ht="12.75">
      <c r="B19" s="98" t="str">
        <f>'Таблица цен ингредиентов'!L12</f>
        <v>Соевый жмых, 48% хим.</v>
      </c>
      <c r="C19" s="164">
        <f>'Таблица цен ингредиентов'!M12</f>
        <v>0.3</v>
      </c>
      <c r="D19" s="96"/>
      <c r="E19" s="19">
        <v>1.7</v>
      </c>
      <c r="F19" s="19"/>
      <c r="G19" s="19">
        <v>2.1</v>
      </c>
      <c r="H19" s="19"/>
      <c r="I19" s="19">
        <v>2</v>
      </c>
      <c r="J19" s="19"/>
      <c r="K19" s="19">
        <v>2</v>
      </c>
      <c r="L19" s="19">
        <v>1.8</v>
      </c>
      <c r="M19" s="19">
        <v>1.7</v>
      </c>
    </row>
    <row r="20" spans="2:13" ht="12.75">
      <c r="B20" s="98" t="str">
        <f>'Таблица цен ингредиентов'!L20</f>
        <v>Мочевина</v>
      </c>
      <c r="C20" s="164">
        <f>'Таблица цен ингредиентов'!M20</f>
        <v>0.25</v>
      </c>
      <c r="D20" s="34"/>
      <c r="E20" s="24"/>
      <c r="F20" s="24"/>
      <c r="G20" s="24"/>
      <c r="H20" s="24"/>
      <c r="I20" s="24"/>
      <c r="J20" s="24"/>
      <c r="K20" s="24">
        <v>0.2</v>
      </c>
      <c r="L20" s="24">
        <v>0.225</v>
      </c>
      <c r="M20" s="24"/>
    </row>
    <row r="21" spans="2:13" ht="12.75">
      <c r="B21" s="98" t="str">
        <f>'Таблица цен ингредиентов'!B28</f>
        <v>Кукурузный силос, ср. спел.</v>
      </c>
      <c r="C21" s="164">
        <f>'Таблица цен ингредиентов'!C28</f>
        <v>0.03</v>
      </c>
      <c r="D21" s="34"/>
      <c r="E21" s="24"/>
      <c r="F21" s="24"/>
      <c r="G21" s="24"/>
      <c r="H21" s="24"/>
      <c r="I21" s="19"/>
      <c r="J21" s="19"/>
      <c r="K21" s="19"/>
      <c r="L21" s="19">
        <v>13.9</v>
      </c>
      <c r="M21" s="19"/>
    </row>
    <row r="22" spans="2:13" ht="12.75">
      <c r="B22" s="98" t="str">
        <f>'Таблица цен ингредиентов'!B14</f>
        <v>Травяное сено, средн. зрел.</v>
      </c>
      <c r="C22" s="164">
        <f>'Таблица цен ингредиентов'!C14</f>
        <v>0.1</v>
      </c>
      <c r="D22" s="34"/>
      <c r="E22" s="24"/>
      <c r="F22" s="24"/>
      <c r="G22" s="24"/>
      <c r="H22" s="24"/>
      <c r="I22" s="19"/>
      <c r="J22" s="19"/>
      <c r="K22" s="19"/>
      <c r="L22" s="19"/>
      <c r="M22" s="19">
        <v>4.3</v>
      </c>
    </row>
    <row r="23" spans="2:13" ht="12.75">
      <c r="B23" s="98" t="str">
        <f>'Таблица цен ингредиентов'!B22</f>
        <v>Сено бобовых, средн. зрел.</v>
      </c>
      <c r="C23" s="164">
        <f>'Таблица цен ингредиентов'!C22</f>
        <v>0.125</v>
      </c>
      <c r="D23" s="34"/>
      <c r="E23" s="24"/>
      <c r="F23" s="24"/>
      <c r="G23" s="24"/>
      <c r="H23" s="24"/>
      <c r="I23" s="19"/>
      <c r="J23" s="19"/>
      <c r="K23" s="19"/>
      <c r="L23" s="19"/>
      <c r="M23" s="19">
        <v>4.3</v>
      </c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0.16</v>
      </c>
      <c r="E27" s="24">
        <v>0.16</v>
      </c>
      <c r="F27" s="24">
        <v>0.16</v>
      </c>
      <c r="G27" s="24">
        <v>0.21</v>
      </c>
      <c r="H27" s="24">
        <v>0.16</v>
      </c>
      <c r="I27" s="24">
        <v>0.16</v>
      </c>
      <c r="J27" s="24">
        <v>0.16</v>
      </c>
      <c r="K27" s="24">
        <v>0.21</v>
      </c>
      <c r="L27" s="24">
        <v>0.16</v>
      </c>
      <c r="M27" s="24">
        <v>0.13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/>
      <c r="E29" s="23">
        <v>0.05</v>
      </c>
      <c r="F29" s="23"/>
      <c r="G29" s="23"/>
      <c r="H29" s="23"/>
      <c r="I29" s="23">
        <v>0.05</v>
      </c>
      <c r="J29" s="23"/>
      <c r="K29" s="23"/>
      <c r="L29" s="23">
        <v>0.11</v>
      </c>
      <c r="M29" s="23">
        <v>0.08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16.1</v>
      </c>
      <c r="E33" s="17">
        <v>20.1</v>
      </c>
      <c r="F33" s="17">
        <v>14.3</v>
      </c>
      <c r="G33" s="17">
        <v>20.1</v>
      </c>
      <c r="H33" s="17">
        <v>15.8</v>
      </c>
      <c r="I33" s="17">
        <v>20.1</v>
      </c>
      <c r="J33" s="17">
        <v>13.2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340</v>
      </c>
      <c r="D34" s="19">
        <v>16.5</v>
      </c>
      <c r="E34" s="19">
        <v>25.3</v>
      </c>
      <c r="F34" s="19">
        <v>12</v>
      </c>
      <c r="G34" s="19">
        <v>23.7</v>
      </c>
      <c r="H34" s="19">
        <v>15.2</v>
      </c>
      <c r="I34" s="19">
        <v>25.3</v>
      </c>
      <c r="J34" s="19">
        <v>6.7</v>
      </c>
      <c r="K34" s="19">
        <v>23.3</v>
      </c>
      <c r="L34" s="19">
        <v>24.4</v>
      </c>
      <c r="M34" s="19">
        <v>24.6</v>
      </c>
    </row>
    <row r="35" spans="2:13" ht="12.75">
      <c r="B35" s="247" t="s">
        <v>297</v>
      </c>
      <c r="C35" s="79" t="s">
        <v>269</v>
      </c>
      <c r="D35" s="19">
        <v>14.3</v>
      </c>
      <c r="E35" s="19">
        <v>25.1</v>
      </c>
      <c r="F35" s="19">
        <v>9.4</v>
      </c>
      <c r="G35" s="19">
        <v>25.3</v>
      </c>
      <c r="H35" s="19">
        <v>12.5</v>
      </c>
      <c r="I35" s="19">
        <v>25.1</v>
      </c>
      <c r="J35" s="19">
        <v>5.6</v>
      </c>
      <c r="K35" s="19">
        <v>25.2</v>
      </c>
      <c r="L35" s="19">
        <v>25.3</v>
      </c>
      <c r="M35" s="19">
        <v>25.1</v>
      </c>
    </row>
    <row r="36" spans="2:13" ht="13.5" thickBot="1">
      <c r="B36" s="35" t="s">
        <v>298</v>
      </c>
      <c r="C36" s="80" t="s">
        <v>270</v>
      </c>
      <c r="D36" s="20">
        <v>90</v>
      </c>
      <c r="E36" s="20">
        <v>407</v>
      </c>
      <c r="F36" s="20">
        <v>-216</v>
      </c>
      <c r="G36" s="20">
        <v>38</v>
      </c>
      <c r="H36" s="20">
        <v>-49</v>
      </c>
      <c r="I36" s="20">
        <v>182</v>
      </c>
      <c r="J36" s="20">
        <v>-268</v>
      </c>
      <c r="K36" s="20">
        <v>123</v>
      </c>
      <c r="L36" s="20">
        <v>86</v>
      </c>
      <c r="M36" s="20">
        <v>81</v>
      </c>
    </row>
    <row r="37" spans="2:13" ht="13.5" thickTop="1">
      <c r="B37" s="35" t="s">
        <v>299</v>
      </c>
      <c r="C37" s="81" t="s">
        <v>308</v>
      </c>
      <c r="D37" s="20">
        <v>20</v>
      </c>
      <c r="E37" s="20">
        <v>6</v>
      </c>
      <c r="F37" s="20">
        <v>26</v>
      </c>
      <c r="G37" s="20">
        <v>19</v>
      </c>
      <c r="H37" s="20">
        <v>-30</v>
      </c>
      <c r="I37" s="20">
        <v>8</v>
      </c>
      <c r="J37" s="20">
        <v>-25</v>
      </c>
      <c r="K37" s="20">
        <v>11</v>
      </c>
      <c r="L37" s="20">
        <v>18</v>
      </c>
      <c r="M37" s="20">
        <v>4</v>
      </c>
    </row>
    <row r="38" spans="2:13" ht="12.75">
      <c r="B38" s="35" t="s">
        <v>279</v>
      </c>
      <c r="C38" s="58" t="s">
        <v>340</v>
      </c>
      <c r="D38" s="20">
        <v>13.5</v>
      </c>
      <c r="E38" s="20">
        <v>16.7</v>
      </c>
      <c r="F38" s="20">
        <v>11.1</v>
      </c>
      <c r="G38" s="20">
        <v>14.8</v>
      </c>
      <c r="H38" s="20">
        <v>12.2</v>
      </c>
      <c r="I38" s="20">
        <v>15.4</v>
      </c>
      <c r="J38" s="20">
        <v>9.7</v>
      </c>
      <c r="K38" s="20">
        <v>15.2</v>
      </c>
      <c r="L38" s="20">
        <v>15.1</v>
      </c>
      <c r="M38" s="20">
        <v>15.1</v>
      </c>
    </row>
    <row r="39" spans="2:13" ht="12.75">
      <c r="B39" s="244" t="s">
        <v>300</v>
      </c>
      <c r="C39" s="58" t="s">
        <v>309</v>
      </c>
      <c r="D39" s="20">
        <v>10.2</v>
      </c>
      <c r="E39" s="19">
        <v>11.7</v>
      </c>
      <c r="F39" s="19">
        <v>7.9</v>
      </c>
      <c r="G39" s="19">
        <v>9.6</v>
      </c>
      <c r="H39" s="19">
        <v>9.2</v>
      </c>
      <c r="I39" s="19">
        <v>10.6</v>
      </c>
      <c r="J39" s="19">
        <v>6.6</v>
      </c>
      <c r="K39" s="19">
        <v>10.1</v>
      </c>
      <c r="L39" s="19">
        <v>10.1</v>
      </c>
      <c r="M39" s="19">
        <v>10</v>
      </c>
    </row>
    <row r="40" spans="2:13" ht="12.75">
      <c r="B40" s="245" t="s">
        <v>301</v>
      </c>
      <c r="C40" s="58" t="s">
        <v>310</v>
      </c>
      <c r="D40" s="20">
        <v>3.4</v>
      </c>
      <c r="E40" s="19">
        <v>5.1</v>
      </c>
      <c r="F40" s="19">
        <v>3.2</v>
      </c>
      <c r="G40" s="19">
        <v>5.2</v>
      </c>
      <c r="H40" s="19">
        <v>3</v>
      </c>
      <c r="I40" s="19">
        <v>4.8</v>
      </c>
      <c r="J40" s="19">
        <v>3.2</v>
      </c>
      <c r="K40" s="19">
        <v>5.1</v>
      </c>
      <c r="L40" s="19">
        <v>5</v>
      </c>
      <c r="M40" s="19">
        <v>5</v>
      </c>
    </row>
    <row r="41" spans="2:13" ht="13.5" thickBot="1">
      <c r="B41" s="35" t="s">
        <v>302</v>
      </c>
      <c r="C41" s="59" t="s">
        <v>341</v>
      </c>
      <c r="D41" s="20">
        <v>26</v>
      </c>
      <c r="E41" s="20">
        <v>31</v>
      </c>
      <c r="F41" s="20">
        <v>24</v>
      </c>
      <c r="G41" s="20">
        <v>23</v>
      </c>
      <c r="H41" s="20">
        <v>22</v>
      </c>
      <c r="I41" s="20">
        <v>17</v>
      </c>
      <c r="J41" s="20">
        <v>29</v>
      </c>
      <c r="K41" s="20">
        <v>21</v>
      </c>
      <c r="L41" s="20">
        <v>26</v>
      </c>
      <c r="M41" s="20">
        <v>26</v>
      </c>
    </row>
    <row r="42" spans="2:13" ht="13.5" thickTop="1">
      <c r="B42" s="35" t="s">
        <v>303</v>
      </c>
      <c r="C42" s="60" t="s">
        <v>312</v>
      </c>
      <c r="D42" s="20">
        <v>25</v>
      </c>
      <c r="E42" s="20">
        <v>25</v>
      </c>
      <c r="F42" s="20">
        <v>22</v>
      </c>
      <c r="G42" s="20">
        <v>16</v>
      </c>
      <c r="H42" s="20">
        <v>18</v>
      </c>
      <c r="I42" s="20">
        <v>15</v>
      </c>
      <c r="J42" s="20">
        <v>29</v>
      </c>
      <c r="K42" s="20">
        <v>11</v>
      </c>
      <c r="L42" s="20">
        <v>21</v>
      </c>
      <c r="M42" s="20">
        <v>19</v>
      </c>
    </row>
    <row r="43" spans="2:13" ht="12.75">
      <c r="B43" s="35" t="s">
        <v>306</v>
      </c>
      <c r="C43" s="61" t="s">
        <v>276</v>
      </c>
      <c r="D43" s="20">
        <v>47</v>
      </c>
      <c r="E43" s="21">
        <v>43</v>
      </c>
      <c r="F43" s="21">
        <v>46</v>
      </c>
      <c r="G43" s="21">
        <v>43</v>
      </c>
      <c r="H43" s="21">
        <v>47</v>
      </c>
      <c r="I43" s="21">
        <v>40</v>
      </c>
      <c r="J43" s="21">
        <v>59</v>
      </c>
      <c r="K43" s="21">
        <v>43</v>
      </c>
      <c r="L43" s="21">
        <v>38</v>
      </c>
      <c r="M43" s="21">
        <v>39</v>
      </c>
    </row>
    <row r="44" spans="2:13" ht="12.75">
      <c r="B44" s="35" t="s">
        <v>304</v>
      </c>
      <c r="C44" s="62" t="s">
        <v>277</v>
      </c>
      <c r="D44" s="21">
        <v>28</v>
      </c>
      <c r="E44" s="21">
        <v>25</v>
      </c>
      <c r="F44" s="21">
        <v>25</v>
      </c>
      <c r="G44" s="21">
        <v>24</v>
      </c>
      <c r="H44" s="21">
        <v>27</v>
      </c>
      <c r="I44" s="21">
        <v>23</v>
      </c>
      <c r="J44" s="21">
        <v>35</v>
      </c>
      <c r="K44" s="21">
        <v>26</v>
      </c>
      <c r="L44" s="21">
        <v>23</v>
      </c>
      <c r="M44" s="21">
        <v>25</v>
      </c>
    </row>
    <row r="45" spans="2:13" ht="13.5" thickBot="1">
      <c r="B45" s="56" t="s">
        <v>305</v>
      </c>
      <c r="C45" s="63" t="s">
        <v>278</v>
      </c>
      <c r="D45" s="69">
        <v>29</v>
      </c>
      <c r="E45" s="70">
        <v>30</v>
      </c>
      <c r="F45" s="70">
        <v>34</v>
      </c>
      <c r="G45" s="70">
        <v>34</v>
      </c>
      <c r="H45" s="70">
        <v>30</v>
      </c>
      <c r="I45" s="70">
        <v>34</v>
      </c>
      <c r="J45" s="70">
        <v>22</v>
      </c>
      <c r="K45" s="70">
        <v>33</v>
      </c>
      <c r="L45" s="70">
        <v>39</v>
      </c>
      <c r="M45" s="70">
        <v>37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3.575</v>
      </c>
      <c r="E46" s="185">
        <f t="shared" si="0"/>
        <v>6.275</v>
      </c>
      <c r="F46" s="185">
        <f t="shared" si="0"/>
        <v>2.35</v>
      </c>
      <c r="G46" s="185">
        <f t="shared" si="0"/>
        <v>6.325</v>
      </c>
      <c r="H46" s="185">
        <f t="shared" si="0"/>
        <v>3.125</v>
      </c>
      <c r="I46" s="185">
        <f t="shared" si="0"/>
        <v>6.275</v>
      </c>
      <c r="J46" s="185">
        <f t="shared" si="0"/>
        <v>1.4</v>
      </c>
      <c r="K46" s="185">
        <f t="shared" si="0"/>
        <v>6.3</v>
      </c>
      <c r="L46" s="185">
        <f t="shared" si="0"/>
        <v>6.325</v>
      </c>
      <c r="M46" s="186">
        <f t="shared" si="0"/>
        <v>6.275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 aca="true" t="shared" si="1" ref="D47:M47">D13*$C13+D14*$C14+D15*$C15+D16*$C16+D17*$C17+D18*$C18+D19*$C19+D20*$C20+D21*$C21+D22*$C22+D23*$C23+D24*$C24+D26*$C26+D27*$C27+D28*$C28+D29*$C29</f>
        <v>1.9480000000000002</v>
      </c>
      <c r="E47" s="188">
        <f t="shared" si="1"/>
        <v>2.749</v>
      </c>
      <c r="F47" s="188">
        <f t="shared" si="1"/>
        <v>2.248</v>
      </c>
      <c r="G47" s="188">
        <f t="shared" si="1"/>
        <v>3.413</v>
      </c>
      <c r="H47" s="188">
        <f t="shared" si="1"/>
        <v>1.774</v>
      </c>
      <c r="I47" s="188">
        <f t="shared" si="1"/>
        <v>2.795</v>
      </c>
      <c r="J47" s="188">
        <f t="shared" si="1"/>
        <v>1.496</v>
      </c>
      <c r="K47" s="188">
        <f t="shared" si="1"/>
        <v>2.927</v>
      </c>
      <c r="L47" s="188">
        <f t="shared" si="1"/>
        <v>2.77425</v>
      </c>
      <c r="M47" s="189">
        <f t="shared" si="1"/>
        <v>3.1985</v>
      </c>
    </row>
    <row r="48" spans="2:13" ht="15.75" customHeight="1" thickBot="1" thickTop="1">
      <c r="B48" s="249" t="s">
        <v>282</v>
      </c>
      <c r="C48" s="90" t="s">
        <v>336</v>
      </c>
      <c r="D48" s="190">
        <f aca="true" t="shared" si="2" ref="D48:M48">D46-D47</f>
        <v>1.627</v>
      </c>
      <c r="E48" s="191">
        <f t="shared" si="2"/>
        <v>3.5260000000000002</v>
      </c>
      <c r="F48" s="191">
        <f t="shared" si="2"/>
        <v>0.10199999999999987</v>
      </c>
      <c r="G48" s="191">
        <f t="shared" si="2"/>
        <v>2.9120000000000004</v>
      </c>
      <c r="H48" s="191">
        <f t="shared" si="2"/>
        <v>1.351</v>
      </c>
      <c r="I48" s="191">
        <f t="shared" si="2"/>
        <v>3.4800000000000004</v>
      </c>
      <c r="J48" s="191">
        <f t="shared" si="2"/>
        <v>-0.09600000000000009</v>
      </c>
      <c r="K48" s="191">
        <f t="shared" si="2"/>
        <v>3.3729999999999998</v>
      </c>
      <c r="L48" s="191">
        <f t="shared" si="2"/>
        <v>3.5507500000000003</v>
      </c>
      <c r="M48" s="192">
        <f t="shared" si="2"/>
        <v>3.0765000000000002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2.3419999999999996</v>
      </c>
      <c r="E49" s="194">
        <f t="shared" si="3"/>
        <v>4.781000000000001</v>
      </c>
      <c r="F49" s="194">
        <f t="shared" si="3"/>
        <v>0.5719999999999996</v>
      </c>
      <c r="G49" s="194">
        <f t="shared" si="3"/>
        <v>4.177</v>
      </c>
      <c r="H49" s="194">
        <f t="shared" si="3"/>
        <v>1.976</v>
      </c>
      <c r="I49" s="194">
        <f t="shared" si="3"/>
        <v>4.735</v>
      </c>
      <c r="J49" s="194">
        <f t="shared" si="3"/>
        <v>0.18399999999999994</v>
      </c>
      <c r="K49" s="194">
        <f t="shared" si="3"/>
        <v>4.632999999999999</v>
      </c>
      <c r="L49" s="194">
        <f t="shared" si="3"/>
        <v>4.8157499999999995</v>
      </c>
      <c r="M49" s="195">
        <f t="shared" si="3"/>
        <v>4.3315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305" t="s">
        <v>544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56</v>
      </c>
      <c r="E6" s="2" t="s">
        <v>202</v>
      </c>
      <c r="F6" s="2" t="s">
        <v>203</v>
      </c>
      <c r="G6" s="2" t="s">
        <v>204</v>
      </c>
      <c r="H6" s="2" t="s">
        <v>205</v>
      </c>
      <c r="I6" s="2" t="s">
        <v>206</v>
      </c>
      <c r="J6" s="2" t="s">
        <v>14</v>
      </c>
      <c r="K6" s="2" t="s">
        <v>207</v>
      </c>
      <c r="L6" s="5" t="s">
        <v>208</v>
      </c>
      <c r="M6" s="2" t="s">
        <v>209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2"/>
    </row>
    <row r="8" spans="2:13" ht="16.5" customHeight="1" thickBot="1" thickTop="1">
      <c r="B8" s="241" t="s">
        <v>293</v>
      </c>
      <c r="C8" s="236" t="s">
        <v>259</v>
      </c>
      <c r="D8" s="258" t="s">
        <v>487</v>
      </c>
      <c r="E8" s="254" t="s">
        <v>488</v>
      </c>
      <c r="F8" s="254" t="s">
        <v>489</v>
      </c>
      <c r="G8" s="254" t="s">
        <v>490</v>
      </c>
      <c r="H8" s="256" t="s">
        <v>491</v>
      </c>
      <c r="I8" s="256" t="s">
        <v>492</v>
      </c>
      <c r="J8" s="254" t="s">
        <v>493</v>
      </c>
      <c r="K8" s="256" t="s">
        <v>494</v>
      </c>
      <c r="L8" s="254" t="s">
        <v>495</v>
      </c>
      <c r="M8" s="254" t="s">
        <v>545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">
        <v>64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10</v>
      </c>
      <c r="E12" s="103">
        <v>25</v>
      </c>
      <c r="F12" s="103">
        <v>15</v>
      </c>
      <c r="G12" s="103">
        <v>25</v>
      </c>
      <c r="H12" s="103">
        <v>9</v>
      </c>
      <c r="I12" s="103">
        <v>25</v>
      </c>
      <c r="J12" s="103">
        <v>10</v>
      </c>
      <c r="K12" s="103">
        <v>25</v>
      </c>
      <c r="L12" s="103">
        <v>13</v>
      </c>
      <c r="M12" s="108">
        <v>25</v>
      </c>
    </row>
    <row r="13" spans="2:13" ht="13.5" thickTop="1">
      <c r="B13" s="97" t="str">
        <f>'Таблица цен ингредиентов'!B41</f>
        <v>Свинорой, прибреж. ранний</v>
      </c>
      <c r="C13" s="163">
        <f>'Таблица цен ингредиентов'!C41</f>
        <v>0.1</v>
      </c>
      <c r="D13" s="95">
        <v>10.4</v>
      </c>
      <c r="E13" s="17">
        <v>11.4</v>
      </c>
      <c r="F13" s="17"/>
      <c r="G13" s="17"/>
      <c r="H13" s="17"/>
      <c r="I13" s="17"/>
      <c r="J13" s="17"/>
      <c r="K13" s="17"/>
      <c r="L13" s="17"/>
      <c r="M13" s="17"/>
    </row>
    <row r="14" spans="2:13" ht="12.75">
      <c r="B14" s="98" t="str">
        <f>'Таблица цен ингредиентов'!B42</f>
        <v>Свинорой, тифтон, 3-4 нед.</v>
      </c>
      <c r="C14" s="164">
        <f>'Таблица цен ингредиентов'!C42</f>
        <v>0.1</v>
      </c>
      <c r="D14" s="96"/>
      <c r="E14" s="19"/>
      <c r="F14" s="19">
        <v>10.4</v>
      </c>
      <c r="G14" s="19">
        <v>11.8</v>
      </c>
      <c r="H14" s="19"/>
      <c r="I14" s="19"/>
      <c r="J14" s="19"/>
      <c r="K14" s="19"/>
      <c r="L14" s="19"/>
      <c r="M14" s="19"/>
    </row>
    <row r="15" spans="2:13" ht="12.75">
      <c r="B15" s="98" t="str">
        <f>'Таблица цен ингредиентов'!B43</f>
        <v>Сено сорго (суданка)</v>
      </c>
      <c r="C15" s="164">
        <f>'Таблица цен ингредиентов'!C43</f>
        <v>0.1</v>
      </c>
      <c r="D15" s="96"/>
      <c r="E15" s="19"/>
      <c r="F15" s="19"/>
      <c r="G15" s="19"/>
      <c r="H15" s="19">
        <v>9</v>
      </c>
      <c r="I15" s="19">
        <v>10.6</v>
      </c>
      <c r="J15" s="19"/>
      <c r="K15" s="19"/>
      <c r="L15" s="19"/>
      <c r="M15" s="19"/>
    </row>
    <row r="16" spans="2:13" ht="12.75">
      <c r="B16" s="98" t="str">
        <f>'Таблица цен ингредиентов'!B44</f>
        <v>Силос сорго (суданка)</v>
      </c>
      <c r="C16" s="164">
        <f>'Таблица цен ингредиентов'!C44</f>
        <v>0.02</v>
      </c>
      <c r="D16" s="96"/>
      <c r="E16" s="19"/>
      <c r="F16" s="19"/>
      <c r="G16" s="19"/>
      <c r="H16" s="19"/>
      <c r="I16" s="19"/>
      <c r="J16" s="19">
        <v>28.3</v>
      </c>
      <c r="K16" s="19">
        <v>33.1</v>
      </c>
      <c r="L16" s="19"/>
      <c r="M16" s="19"/>
    </row>
    <row r="17" spans="2:13" ht="12.75">
      <c r="B17" s="98" t="str">
        <f>'Таблица цен ингредиентов'!B45</f>
        <v>Силос сои</v>
      </c>
      <c r="C17" s="164">
        <f>'Таблица цен ингредиентов'!C45</f>
        <v>0.03</v>
      </c>
      <c r="D17" s="96"/>
      <c r="E17" s="19"/>
      <c r="F17" s="19"/>
      <c r="G17" s="19"/>
      <c r="H17" s="19"/>
      <c r="I17" s="19"/>
      <c r="J17" s="19"/>
      <c r="K17" s="19"/>
      <c r="L17" s="19">
        <v>29.6</v>
      </c>
      <c r="M17" s="19">
        <v>27.8</v>
      </c>
    </row>
    <row r="18" spans="2:13" ht="12.75">
      <c r="B18" s="98" t="str">
        <f>'Таблица цен ингредиентов'!G18</f>
        <v>Кукурузное зерно, молотое</v>
      </c>
      <c r="C18" s="164">
        <f>'Таблица цен ингредиентов'!H18</f>
        <v>0.18</v>
      </c>
      <c r="D18" s="96">
        <v>2</v>
      </c>
      <c r="E18" s="19">
        <v>6</v>
      </c>
      <c r="F18" s="19">
        <v>4</v>
      </c>
      <c r="G18" s="19">
        <v>6</v>
      </c>
      <c r="H18" s="19">
        <v>3</v>
      </c>
      <c r="I18" s="19">
        <v>6</v>
      </c>
      <c r="J18" s="19">
        <v>3</v>
      </c>
      <c r="K18" s="19">
        <v>6</v>
      </c>
      <c r="L18" s="19">
        <v>2</v>
      </c>
      <c r="M18" s="19">
        <v>6</v>
      </c>
    </row>
    <row r="19" spans="2:13" ht="12.75">
      <c r="B19" s="98" t="str">
        <f>'Таблица цен ингредиентов'!G16</f>
        <v>Пшеничные высевки</v>
      </c>
      <c r="C19" s="164">
        <f>'Таблица цен ингредиентов'!H16</f>
        <v>0.18</v>
      </c>
      <c r="D19" s="96">
        <v>4</v>
      </c>
      <c r="E19" s="19">
        <v>3</v>
      </c>
      <c r="F19" s="19">
        <v>4</v>
      </c>
      <c r="G19" s="19">
        <v>3</v>
      </c>
      <c r="H19" s="19">
        <v>4</v>
      </c>
      <c r="I19" s="19">
        <v>4</v>
      </c>
      <c r="J19" s="19">
        <v>4</v>
      </c>
      <c r="K19" s="19">
        <v>4</v>
      </c>
      <c r="L19" s="19">
        <v>2</v>
      </c>
      <c r="M19" s="19">
        <v>2</v>
      </c>
    </row>
    <row r="20" spans="2:13" ht="12.75">
      <c r="B20" s="98" t="str">
        <f>'Таблица цен ингредиентов'!L12</f>
        <v>Соевый жмых, 48% хим.</v>
      </c>
      <c r="C20" s="164">
        <f>'Таблица цен ингредиентов'!M12</f>
        <v>0.3</v>
      </c>
      <c r="D20" s="96"/>
      <c r="E20" s="19">
        <v>2.1</v>
      </c>
      <c r="F20" s="19"/>
      <c r="G20" s="19">
        <v>1.7</v>
      </c>
      <c r="H20" s="19"/>
      <c r="I20" s="19">
        <v>1.8</v>
      </c>
      <c r="J20" s="19"/>
      <c r="K20" s="19">
        <v>1.4</v>
      </c>
      <c r="L20" s="19"/>
      <c r="M20" s="19">
        <v>1.7</v>
      </c>
    </row>
    <row r="21" spans="2:13" ht="12.75">
      <c r="B21" s="98" t="str">
        <f>'Таблица цен ингредиентов'!L20</f>
        <v>Мочевина</v>
      </c>
      <c r="C21" s="164">
        <f>'Таблица цен ингредиентов'!M20</f>
        <v>0.25</v>
      </c>
      <c r="D21" s="34"/>
      <c r="E21" s="24"/>
      <c r="F21" s="24"/>
      <c r="G21" s="24"/>
      <c r="H21" s="24"/>
      <c r="I21" s="24">
        <v>0.075</v>
      </c>
      <c r="J21" s="24"/>
      <c r="K21" s="24">
        <v>0.1</v>
      </c>
      <c r="L21" s="24"/>
      <c r="M21" s="24"/>
    </row>
    <row r="22" spans="2:13" ht="12.75">
      <c r="B22" s="98"/>
      <c r="C22" s="164"/>
      <c r="D22" s="34"/>
      <c r="E22" s="24"/>
      <c r="F22" s="24"/>
      <c r="G22" s="24"/>
      <c r="H22" s="24"/>
      <c r="I22" s="19"/>
      <c r="J22" s="19"/>
      <c r="K22" s="19"/>
      <c r="L22" s="19"/>
      <c r="M22" s="19"/>
    </row>
    <row r="23" spans="2:13" ht="12.75">
      <c r="B23" s="98"/>
      <c r="C23" s="164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0.16</v>
      </c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0.06</v>
      </c>
      <c r="M27" s="24">
        <v>0.11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/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 t="s">
        <v>73</v>
      </c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14.7</v>
      </c>
      <c r="E33" s="17">
        <v>20.1</v>
      </c>
      <c r="F33" s="17">
        <v>16.5</v>
      </c>
      <c r="G33" s="17">
        <v>25</v>
      </c>
      <c r="H33" s="17">
        <v>14.3</v>
      </c>
      <c r="I33" s="17">
        <v>20.1</v>
      </c>
      <c r="J33" s="17">
        <v>14.7</v>
      </c>
      <c r="K33" s="17">
        <v>20.1</v>
      </c>
      <c r="L33" s="17">
        <v>15.8</v>
      </c>
      <c r="M33" s="17">
        <v>20.1</v>
      </c>
    </row>
    <row r="34" spans="2:13" ht="12.75" customHeight="1">
      <c r="B34" s="247" t="s">
        <v>296</v>
      </c>
      <c r="C34" s="79" t="s">
        <v>340</v>
      </c>
      <c r="D34" s="19">
        <v>11.8</v>
      </c>
      <c r="E34" s="19">
        <v>24.7</v>
      </c>
      <c r="F34" s="19">
        <v>17.2</v>
      </c>
      <c r="G34" s="19">
        <v>25.2</v>
      </c>
      <c r="H34" s="19">
        <v>12.3</v>
      </c>
      <c r="I34" s="19">
        <v>25</v>
      </c>
      <c r="J34" s="19">
        <v>13.1</v>
      </c>
      <c r="K34" s="19">
        <v>24.9</v>
      </c>
      <c r="L34" s="19">
        <v>16.5</v>
      </c>
      <c r="M34" s="19">
        <v>27.2</v>
      </c>
    </row>
    <row r="35" spans="2:13" ht="12.75">
      <c r="B35" s="247" t="s">
        <v>297</v>
      </c>
      <c r="C35" s="79" t="s">
        <v>269</v>
      </c>
      <c r="D35" s="19">
        <v>10.3</v>
      </c>
      <c r="E35" s="19">
        <v>25.1</v>
      </c>
      <c r="F35" s="19">
        <v>15</v>
      </c>
      <c r="G35" s="19">
        <v>25.1</v>
      </c>
      <c r="H35" s="19">
        <v>8.9</v>
      </c>
      <c r="I35" s="19">
        <v>25.3</v>
      </c>
      <c r="J35" s="19">
        <v>10</v>
      </c>
      <c r="K35" s="19">
        <v>25.3</v>
      </c>
      <c r="L35" s="19">
        <v>13</v>
      </c>
      <c r="M35" s="19">
        <v>25</v>
      </c>
    </row>
    <row r="36" spans="2:13" ht="13.5" thickBot="1">
      <c r="B36" s="35" t="s">
        <v>298</v>
      </c>
      <c r="C36" s="80" t="s">
        <v>270</v>
      </c>
      <c r="D36" s="20">
        <v>-48</v>
      </c>
      <c r="E36" s="20">
        <v>69</v>
      </c>
      <c r="F36" s="20">
        <v>29</v>
      </c>
      <c r="G36" s="20">
        <v>218</v>
      </c>
      <c r="H36" s="20">
        <v>-265</v>
      </c>
      <c r="I36" s="20">
        <v>70</v>
      </c>
      <c r="J36" s="20">
        <v>-298</v>
      </c>
      <c r="K36" s="20">
        <v>24</v>
      </c>
      <c r="L36" s="20">
        <v>222</v>
      </c>
      <c r="M36" s="20">
        <v>610</v>
      </c>
    </row>
    <row r="37" spans="2:13" ht="13.5" thickTop="1">
      <c r="B37" s="35" t="s">
        <v>299</v>
      </c>
      <c r="C37" s="81" t="s">
        <v>308</v>
      </c>
      <c r="D37" s="20">
        <v>19</v>
      </c>
      <c r="E37" s="20">
        <v>6</v>
      </c>
      <c r="F37" s="20">
        <v>-1</v>
      </c>
      <c r="G37" s="20">
        <v>9</v>
      </c>
      <c r="H37" s="20">
        <v>-10</v>
      </c>
      <c r="I37" s="20">
        <v>17</v>
      </c>
      <c r="J37" s="20">
        <v>1</v>
      </c>
      <c r="K37" s="20">
        <v>18</v>
      </c>
      <c r="L37" s="20">
        <v>-1</v>
      </c>
      <c r="M37" s="20">
        <v>3</v>
      </c>
    </row>
    <row r="38" spans="2:13" ht="12.75">
      <c r="B38" s="35" t="s">
        <v>279</v>
      </c>
      <c r="C38" s="58" t="s">
        <v>340</v>
      </c>
      <c r="D38" s="20">
        <v>11.7</v>
      </c>
      <c r="E38" s="20">
        <v>14.9</v>
      </c>
      <c r="F38" s="20">
        <v>13.2</v>
      </c>
      <c r="G38" s="20">
        <v>15.8</v>
      </c>
      <c r="H38" s="20">
        <v>11.1</v>
      </c>
      <c r="I38" s="20">
        <v>15.2</v>
      </c>
      <c r="J38" s="20">
        <v>11.9</v>
      </c>
      <c r="K38" s="20">
        <v>15.4</v>
      </c>
      <c r="L38" s="20">
        <v>16.2</v>
      </c>
      <c r="M38" s="20">
        <v>17.8</v>
      </c>
    </row>
    <row r="39" spans="2:13" ht="12.75">
      <c r="B39" s="244" t="s">
        <v>300</v>
      </c>
      <c r="C39" s="58" t="s">
        <v>309</v>
      </c>
      <c r="D39" s="20">
        <v>8.9</v>
      </c>
      <c r="E39" s="19">
        <v>10</v>
      </c>
      <c r="F39" s="19">
        <v>9.8</v>
      </c>
      <c r="G39" s="19">
        <v>10.8</v>
      </c>
      <c r="H39" s="19">
        <v>7.7</v>
      </c>
      <c r="I39" s="19">
        <v>10.1</v>
      </c>
      <c r="J39" s="19">
        <v>7.5</v>
      </c>
      <c r="K39" s="19">
        <v>9.8</v>
      </c>
      <c r="L39" s="19">
        <v>13.1</v>
      </c>
      <c r="M39" s="19">
        <v>13</v>
      </c>
    </row>
    <row r="40" spans="2:13" ht="12.75">
      <c r="B40" s="245" t="s">
        <v>301</v>
      </c>
      <c r="C40" s="58" t="s">
        <v>310</v>
      </c>
      <c r="D40" s="20">
        <v>2.8</v>
      </c>
      <c r="E40" s="19">
        <v>4.9</v>
      </c>
      <c r="F40" s="19">
        <v>3.4</v>
      </c>
      <c r="G40" s="19">
        <v>5</v>
      </c>
      <c r="H40" s="19">
        <v>3.4</v>
      </c>
      <c r="I40" s="19">
        <v>5.1</v>
      </c>
      <c r="J40" s="19">
        <v>4.3</v>
      </c>
      <c r="K40" s="19">
        <v>5.6</v>
      </c>
      <c r="L40" s="19">
        <v>3.1</v>
      </c>
      <c r="M40" s="19">
        <v>4.8</v>
      </c>
    </row>
    <row r="41" spans="2:13" ht="13.5" thickBot="1">
      <c r="B41" s="35" t="s">
        <v>302</v>
      </c>
      <c r="C41" s="59" t="s">
        <v>341</v>
      </c>
      <c r="D41" s="20">
        <v>28</v>
      </c>
      <c r="E41" s="20">
        <v>13</v>
      </c>
      <c r="F41" s="20">
        <v>19</v>
      </c>
      <c r="G41" s="20">
        <v>10</v>
      </c>
      <c r="H41" s="20">
        <v>29</v>
      </c>
      <c r="I41" s="20">
        <v>14</v>
      </c>
      <c r="J41" s="20">
        <v>31</v>
      </c>
      <c r="K41" s="20">
        <v>17</v>
      </c>
      <c r="L41" s="20">
        <v>21</v>
      </c>
      <c r="M41" s="20">
        <v>19</v>
      </c>
    </row>
    <row r="42" spans="2:13" ht="13.5" thickTop="1">
      <c r="B42" s="35" t="s">
        <v>303</v>
      </c>
      <c r="C42" s="60" t="s">
        <v>312</v>
      </c>
      <c r="D42" s="20">
        <v>24</v>
      </c>
      <c r="E42" s="20">
        <v>16</v>
      </c>
      <c r="F42" s="20">
        <v>18</v>
      </c>
      <c r="G42" s="20">
        <v>11</v>
      </c>
      <c r="H42" s="20">
        <v>21</v>
      </c>
      <c r="I42" s="20">
        <v>17</v>
      </c>
      <c r="J42" s="20">
        <v>21</v>
      </c>
      <c r="K42" s="20">
        <v>18</v>
      </c>
      <c r="L42" s="20">
        <v>21</v>
      </c>
      <c r="M42" s="20">
        <v>19</v>
      </c>
    </row>
    <row r="43" spans="2:13" ht="12.75">
      <c r="B43" s="35" t="s">
        <v>306</v>
      </c>
      <c r="C43" s="61" t="s">
        <v>276</v>
      </c>
      <c r="D43" s="20">
        <v>57</v>
      </c>
      <c r="E43" s="21">
        <v>46</v>
      </c>
      <c r="F43" s="21">
        <v>54</v>
      </c>
      <c r="G43" s="21">
        <v>48</v>
      </c>
      <c r="H43" s="21">
        <v>48</v>
      </c>
      <c r="I43" s="21">
        <v>41</v>
      </c>
      <c r="J43" s="21">
        <v>47.2</v>
      </c>
      <c r="K43" s="21">
        <v>41</v>
      </c>
      <c r="L43" s="21">
        <v>41</v>
      </c>
      <c r="M43" s="21">
        <v>33</v>
      </c>
    </row>
    <row r="44" spans="2:13" ht="12.75">
      <c r="B44" s="35" t="s">
        <v>304</v>
      </c>
      <c r="C44" s="62" t="s">
        <v>277</v>
      </c>
      <c r="D44" s="21">
        <v>27</v>
      </c>
      <c r="E44" s="21">
        <v>22</v>
      </c>
      <c r="F44" s="21">
        <v>24</v>
      </c>
      <c r="G44" s="21">
        <v>22</v>
      </c>
      <c r="H44" s="21">
        <v>26</v>
      </c>
      <c r="I44" s="21">
        <v>22</v>
      </c>
      <c r="J44" s="21">
        <v>27</v>
      </c>
      <c r="K44" s="21">
        <v>23</v>
      </c>
      <c r="L44" s="21">
        <v>30</v>
      </c>
      <c r="M44" s="21">
        <v>23</v>
      </c>
    </row>
    <row r="45" spans="2:13" ht="13.5" thickBot="1">
      <c r="B45" s="56" t="s">
        <v>305</v>
      </c>
      <c r="C45" s="63" t="s">
        <v>278</v>
      </c>
      <c r="D45" s="69">
        <v>23</v>
      </c>
      <c r="E45" s="70">
        <v>32</v>
      </c>
      <c r="F45" s="70">
        <v>26</v>
      </c>
      <c r="G45" s="70">
        <v>30</v>
      </c>
      <c r="H45" s="70">
        <v>32</v>
      </c>
      <c r="I45" s="70">
        <v>36</v>
      </c>
      <c r="J45" s="70">
        <v>29</v>
      </c>
      <c r="K45" s="70">
        <v>34</v>
      </c>
      <c r="L45" s="70">
        <v>28</v>
      </c>
      <c r="M45" s="70">
        <v>37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2.575</v>
      </c>
      <c r="E46" s="185">
        <f t="shared" si="0"/>
        <v>6.275</v>
      </c>
      <c r="F46" s="185">
        <f t="shared" si="0"/>
        <v>3.75</v>
      </c>
      <c r="G46" s="185">
        <f t="shared" si="0"/>
        <v>6.275</v>
      </c>
      <c r="H46" s="185">
        <f t="shared" si="0"/>
        <v>2.225</v>
      </c>
      <c r="I46" s="185">
        <f t="shared" si="0"/>
        <v>6.325</v>
      </c>
      <c r="J46" s="185">
        <f t="shared" si="0"/>
        <v>2.5</v>
      </c>
      <c r="K46" s="185">
        <f t="shared" si="0"/>
        <v>6.325</v>
      </c>
      <c r="L46" s="185">
        <f t="shared" si="0"/>
        <v>3.25</v>
      </c>
      <c r="M46" s="186">
        <f t="shared" si="0"/>
        <v>6.25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 aca="true" t="shared" si="1" ref="D47:M47">D13*$C13+D14*$C14+D15*$C15+D16*$C16+D17*$C17+D18*$C18+D19*$C19+D20*$C20+D21*$C21+D22*$C22+D23*$C23+D24*$C24+D26*$C26+D27*$C27+D28*$C28+D29*$C29</f>
        <v>2.208</v>
      </c>
      <c r="E47" s="188">
        <f t="shared" si="1"/>
        <v>3.478</v>
      </c>
      <c r="F47" s="188">
        <f t="shared" si="1"/>
        <v>2.568</v>
      </c>
      <c r="G47" s="188">
        <f t="shared" si="1"/>
        <v>3.3980000000000006</v>
      </c>
      <c r="H47" s="188">
        <f t="shared" si="1"/>
        <v>2.248</v>
      </c>
      <c r="I47" s="188">
        <f t="shared" si="1"/>
        <v>3.5067500000000003</v>
      </c>
      <c r="J47" s="188">
        <f t="shared" si="1"/>
        <v>1.9140000000000001</v>
      </c>
      <c r="K47" s="188">
        <f t="shared" si="1"/>
        <v>2.9949999999999997</v>
      </c>
      <c r="L47" s="188">
        <f t="shared" si="1"/>
        <v>1.6860000000000002</v>
      </c>
      <c r="M47" s="189">
        <f t="shared" si="1"/>
        <v>2.867</v>
      </c>
    </row>
    <row r="48" spans="2:13" ht="15.75" customHeight="1" thickBot="1" thickTop="1">
      <c r="B48" s="249" t="s">
        <v>282</v>
      </c>
      <c r="C48" s="90" t="s">
        <v>336</v>
      </c>
      <c r="D48" s="190">
        <f aca="true" t="shared" si="2" ref="D48:M48">D46-D47</f>
        <v>0.367</v>
      </c>
      <c r="E48" s="191">
        <f t="shared" si="2"/>
        <v>2.797</v>
      </c>
      <c r="F48" s="191">
        <f t="shared" si="2"/>
        <v>1.182</v>
      </c>
      <c r="G48" s="191">
        <f t="shared" si="2"/>
        <v>2.877</v>
      </c>
      <c r="H48" s="191">
        <f t="shared" si="2"/>
        <v>-0.02300000000000013</v>
      </c>
      <c r="I48" s="191">
        <f t="shared" si="2"/>
        <v>2.81825</v>
      </c>
      <c r="J48" s="191">
        <f t="shared" si="2"/>
        <v>0.5859999999999999</v>
      </c>
      <c r="K48" s="191">
        <f t="shared" si="2"/>
        <v>3.3300000000000005</v>
      </c>
      <c r="L48" s="191">
        <f t="shared" si="2"/>
        <v>1.5639999999999998</v>
      </c>
      <c r="M48" s="192">
        <f t="shared" si="2"/>
        <v>3.383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0.8820000000000001</v>
      </c>
      <c r="E49" s="194">
        <f t="shared" si="3"/>
        <v>4.052</v>
      </c>
      <c r="F49" s="194">
        <f t="shared" si="3"/>
        <v>1.932</v>
      </c>
      <c r="G49" s="194">
        <f t="shared" si="3"/>
        <v>4.132</v>
      </c>
      <c r="H49" s="194">
        <f t="shared" si="3"/>
        <v>0.4219999999999997</v>
      </c>
      <c r="I49" s="194">
        <f t="shared" si="3"/>
        <v>4.08325</v>
      </c>
      <c r="J49" s="194">
        <f t="shared" si="3"/>
        <v>1.0859999999999999</v>
      </c>
      <c r="K49" s="194">
        <f t="shared" si="3"/>
        <v>4.595000000000001</v>
      </c>
      <c r="L49" s="194">
        <f t="shared" si="3"/>
        <v>2.2139999999999995</v>
      </c>
      <c r="M49" s="195">
        <f t="shared" si="3"/>
        <v>4.633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546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7.25" thickBot="1" thickTop="1">
      <c r="B6" s="231" t="s">
        <v>292</v>
      </c>
      <c r="C6" s="235" t="s">
        <v>258</v>
      </c>
      <c r="D6" s="32" t="s">
        <v>210</v>
      </c>
      <c r="E6" s="2" t="s">
        <v>212</v>
      </c>
      <c r="F6" s="2" t="s">
        <v>211</v>
      </c>
      <c r="G6" s="2" t="s">
        <v>213</v>
      </c>
      <c r="H6" s="2" t="s">
        <v>214</v>
      </c>
      <c r="I6" s="2" t="s">
        <v>215</v>
      </c>
      <c r="J6" s="2" t="s">
        <v>216</v>
      </c>
      <c r="K6" s="2" t="s">
        <v>217</v>
      </c>
      <c r="L6" s="2" t="s">
        <v>218</v>
      </c>
      <c r="M6" s="2" t="s">
        <v>219</v>
      </c>
      <c r="N6" s="8"/>
      <c r="O6" s="41"/>
      <c r="P6" s="9"/>
    </row>
    <row r="7" spans="2:16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9"/>
    </row>
    <row r="8" spans="2:16" ht="16.5" customHeight="1" thickBot="1" thickTop="1">
      <c r="B8" s="241" t="s">
        <v>293</v>
      </c>
      <c r="C8" s="236" t="s">
        <v>259</v>
      </c>
      <c r="D8" s="258" t="s">
        <v>547</v>
      </c>
      <c r="E8" s="254" t="s">
        <v>548</v>
      </c>
      <c r="F8" s="254" t="s">
        <v>549</v>
      </c>
      <c r="G8" s="254" t="s">
        <v>550</v>
      </c>
      <c r="H8" s="256" t="s">
        <v>551</v>
      </c>
      <c r="I8" s="254" t="s">
        <v>552</v>
      </c>
      <c r="J8" s="254" t="s">
        <v>553</v>
      </c>
      <c r="K8" s="256" t="s">
        <v>550</v>
      </c>
      <c r="L8" s="256" t="s">
        <v>550</v>
      </c>
      <c r="M8" s="254" t="s">
        <v>554</v>
      </c>
      <c r="O8" s="143"/>
      <c r="P8" s="9"/>
    </row>
    <row r="9" spans="2:16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  <c r="O9" s="9"/>
      <c r="P9" s="9"/>
    </row>
    <row r="10" spans="2:16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  <c r="O10" s="9"/>
      <c r="P10" s="9"/>
    </row>
    <row r="11" spans="2:16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  <c r="O11" s="9"/>
      <c r="P11" s="9"/>
    </row>
    <row r="12" spans="2:16" ht="15" thickBot="1">
      <c r="B12" s="295" t="s">
        <v>261</v>
      </c>
      <c r="C12" s="300"/>
      <c r="D12" s="102">
        <v>15</v>
      </c>
      <c r="E12" s="103">
        <v>20</v>
      </c>
      <c r="F12" s="103">
        <v>20</v>
      </c>
      <c r="G12" s="103">
        <v>20</v>
      </c>
      <c r="H12" s="103">
        <v>20</v>
      </c>
      <c r="I12" s="103">
        <v>25</v>
      </c>
      <c r="J12" s="103">
        <v>25</v>
      </c>
      <c r="K12" s="103">
        <v>25</v>
      </c>
      <c r="L12" s="103">
        <v>25</v>
      </c>
      <c r="M12" s="103">
        <v>20</v>
      </c>
      <c r="O12" s="134"/>
      <c r="P12" s="9"/>
    </row>
    <row r="13" spans="2:16" ht="12.75">
      <c r="B13" s="215" t="str">
        <f>'Таблица цен ингредиентов'!B14</f>
        <v>Травяное сено, средн. зрел.</v>
      </c>
      <c r="C13" s="171">
        <f>'Таблица цен ингредиентов'!C14</f>
        <v>0.1</v>
      </c>
      <c r="D13" s="64"/>
      <c r="E13" s="17"/>
      <c r="F13" s="17"/>
      <c r="G13" s="17"/>
      <c r="H13" s="17"/>
      <c r="I13" s="17">
        <v>7.4</v>
      </c>
      <c r="J13" s="17">
        <v>7.7</v>
      </c>
      <c r="K13" s="17">
        <v>7.6</v>
      </c>
      <c r="L13" s="17">
        <v>7.7</v>
      </c>
      <c r="M13" s="17">
        <v>7.4</v>
      </c>
      <c r="O13" s="135"/>
      <c r="P13" s="9"/>
    </row>
    <row r="14" spans="2:16" ht="12.75">
      <c r="B14" s="142" t="str">
        <f>'Таблица цен ингредиентов'!B16</f>
        <v>Травяное сено, зрелое</v>
      </c>
      <c r="C14" s="172">
        <f>'Таблица цен ингредиентов'!C16</f>
        <v>0.08</v>
      </c>
      <c r="D14" s="65">
        <v>7.5</v>
      </c>
      <c r="E14" s="19">
        <v>7.5</v>
      </c>
      <c r="F14" s="19">
        <v>7.7</v>
      </c>
      <c r="G14" s="19">
        <v>7.7</v>
      </c>
      <c r="H14" s="19">
        <v>7.8</v>
      </c>
      <c r="I14" s="19"/>
      <c r="J14" s="19"/>
      <c r="K14" s="19"/>
      <c r="L14" s="19"/>
      <c r="M14" s="19"/>
      <c r="O14" s="135"/>
      <c r="P14" s="9"/>
    </row>
    <row r="15" spans="2:16" ht="12.75">
      <c r="B15" s="98" t="str">
        <f>'Таблица цен ингредиентов'!B22</f>
        <v>Сено бобовых, средн. зрел.</v>
      </c>
      <c r="C15" s="164">
        <f>'Таблица цен ингредиентов'!C22</f>
        <v>0.125</v>
      </c>
      <c r="D15" s="65">
        <v>7.5</v>
      </c>
      <c r="E15" s="19">
        <v>7.5</v>
      </c>
      <c r="F15" s="19">
        <v>7.7</v>
      </c>
      <c r="G15" s="19">
        <v>7.7</v>
      </c>
      <c r="H15" s="19">
        <v>7.8</v>
      </c>
      <c r="I15" s="19">
        <v>7.4</v>
      </c>
      <c r="J15" s="19">
        <v>7.7</v>
      </c>
      <c r="K15" s="19">
        <v>7.6</v>
      </c>
      <c r="L15" s="19">
        <v>7.7</v>
      </c>
      <c r="M15" s="19">
        <v>7.4</v>
      </c>
      <c r="O15" s="135"/>
      <c r="P15" s="9"/>
    </row>
    <row r="16" spans="2:16" ht="12.75">
      <c r="B16" s="98" t="str">
        <f>'Таблица цен ингредиентов'!G18</f>
        <v>Кукурузное зерно, молотое</v>
      </c>
      <c r="C16" s="164">
        <f>'Таблица цен ингредиентов'!H18</f>
        <v>0.18</v>
      </c>
      <c r="D16" s="65">
        <v>4</v>
      </c>
      <c r="E16" s="19">
        <v>5</v>
      </c>
      <c r="F16" s="19">
        <v>5</v>
      </c>
      <c r="G16" s="19">
        <v>5.2</v>
      </c>
      <c r="H16" s="19">
        <v>5.2</v>
      </c>
      <c r="I16" s="19">
        <v>6</v>
      </c>
      <c r="J16" s="19">
        <v>6.1</v>
      </c>
      <c r="K16" s="19">
        <v>7</v>
      </c>
      <c r="L16" s="19">
        <v>7</v>
      </c>
      <c r="M16" s="19">
        <v>4.5</v>
      </c>
      <c r="O16" s="135"/>
      <c r="P16" s="9"/>
    </row>
    <row r="17" spans="2:16" ht="12.75">
      <c r="B17" s="98" t="str">
        <f>'Таблица цен ингредиентов'!G16</f>
        <v>Пшеничные высевки</v>
      </c>
      <c r="C17" s="164">
        <f>'Таблица цен ингредиентов'!H16</f>
        <v>0.18</v>
      </c>
      <c r="D17" s="65"/>
      <c r="E17" s="19"/>
      <c r="F17" s="19"/>
      <c r="G17" s="19"/>
      <c r="H17" s="19"/>
      <c r="I17" s="19"/>
      <c r="J17" s="19"/>
      <c r="K17" s="19"/>
      <c r="L17" s="19"/>
      <c r="M17" s="19"/>
      <c r="O17" s="135"/>
      <c r="P17" s="9"/>
    </row>
    <row r="18" spans="2:16" ht="12.75">
      <c r="B18" s="98" t="str">
        <f>'Таблица цен ингредиентов'!L10</f>
        <v>Соевый жмых, 44% химически</v>
      </c>
      <c r="C18" s="164">
        <f>'Таблица цен ингредиентов'!M10</f>
        <v>0.3</v>
      </c>
      <c r="D18" s="65"/>
      <c r="E18" s="19">
        <v>1.1</v>
      </c>
      <c r="F18" s="19"/>
      <c r="G18" s="19"/>
      <c r="H18" s="19"/>
      <c r="I18" s="19">
        <v>2.2</v>
      </c>
      <c r="J18" s="19"/>
      <c r="K18" s="19"/>
      <c r="L18" s="19"/>
      <c r="M18" s="19"/>
      <c r="O18" s="135"/>
      <c r="P18" s="9"/>
    </row>
    <row r="19" spans="2:16" ht="12.75">
      <c r="B19" s="98" t="str">
        <f>'Таблица цен ингредиентов'!L12</f>
        <v>Соевый жмых, 48% хим.</v>
      </c>
      <c r="C19" s="164">
        <f>'Таблица цен ингредиентов'!M12</f>
        <v>0.3</v>
      </c>
      <c r="D19" s="65"/>
      <c r="E19" s="19"/>
      <c r="F19" s="19">
        <v>0.8</v>
      </c>
      <c r="G19" s="19"/>
      <c r="H19" s="19"/>
      <c r="I19" s="19"/>
      <c r="J19" s="19">
        <v>1.6</v>
      </c>
      <c r="K19" s="19"/>
      <c r="L19" s="19"/>
      <c r="M19" s="19"/>
      <c r="O19" s="135"/>
      <c r="P19" s="9"/>
    </row>
    <row r="20" spans="2:16" ht="12.75">
      <c r="B20" s="98" t="str">
        <f>'Таблица цен ингредиентов'!L14</f>
        <v>Соевый жмых, экспеллер</v>
      </c>
      <c r="C20" s="164">
        <f>'Таблица цен ингредиентов'!M14</f>
        <v>0.3</v>
      </c>
      <c r="D20" s="65"/>
      <c r="E20" s="19"/>
      <c r="F20" s="19"/>
      <c r="G20" s="19">
        <v>0.5</v>
      </c>
      <c r="H20" s="19"/>
      <c r="I20" s="19"/>
      <c r="J20" s="19"/>
      <c r="K20" s="19">
        <v>1</v>
      </c>
      <c r="L20" s="19"/>
      <c r="M20" s="19"/>
      <c r="O20" s="135"/>
      <c r="P20" s="9"/>
    </row>
    <row r="21" spans="2:16" ht="12.75">
      <c r="B21" s="98" t="str">
        <f>'Таблица цен ингредиентов'!L16</f>
        <v>Соевый жмых, выс. темп.</v>
      </c>
      <c r="C21" s="164">
        <f>'Таблица цен ингредиентов'!M16</f>
        <v>0.3</v>
      </c>
      <c r="D21" s="141"/>
      <c r="E21" s="112"/>
      <c r="F21" s="112"/>
      <c r="G21" s="112"/>
      <c r="H21" s="112">
        <v>0.4</v>
      </c>
      <c r="I21" s="112"/>
      <c r="J21" s="112"/>
      <c r="K21" s="112"/>
      <c r="L21" s="19">
        <v>0.8</v>
      </c>
      <c r="M21" s="112"/>
      <c r="O21" s="144"/>
      <c r="P21" s="9"/>
    </row>
    <row r="22" spans="2:16" ht="12.75">
      <c r="B22" s="98" t="str">
        <f>'Таблица цен ингредиентов'!L18</f>
        <v>Соевые бобы, сырые, целые</v>
      </c>
      <c r="C22" s="164">
        <f>'Таблица цен ингредиентов'!M18</f>
        <v>0.2</v>
      </c>
      <c r="D22" s="105"/>
      <c r="E22" s="24"/>
      <c r="F22" s="24"/>
      <c r="G22" s="24"/>
      <c r="H22" s="24"/>
      <c r="I22" s="24"/>
      <c r="J22" s="24"/>
      <c r="K22" s="24"/>
      <c r="L22" s="24"/>
      <c r="M22" s="19">
        <v>1.7</v>
      </c>
      <c r="O22" s="135"/>
      <c r="P22" s="9"/>
    </row>
    <row r="23" spans="2:16" ht="12.75">
      <c r="B23" s="98"/>
      <c r="C23" s="164"/>
      <c r="D23" s="105"/>
      <c r="E23" s="24"/>
      <c r="F23" s="24"/>
      <c r="G23" s="24"/>
      <c r="H23" s="24"/>
      <c r="I23" s="24"/>
      <c r="J23" s="24"/>
      <c r="K23" s="24"/>
      <c r="L23" s="19"/>
      <c r="M23" s="19"/>
      <c r="O23" s="135"/>
      <c r="P23" s="9"/>
    </row>
    <row r="24" spans="2:16" ht="13.5" thickBot="1">
      <c r="B24" s="99"/>
      <c r="C24" s="165"/>
      <c r="D24" s="106"/>
      <c r="E24" s="23"/>
      <c r="F24" s="23"/>
      <c r="G24" s="23"/>
      <c r="H24" s="23"/>
      <c r="I24" s="23"/>
      <c r="J24" s="23"/>
      <c r="K24" s="23"/>
      <c r="L24" s="23"/>
      <c r="M24" s="23"/>
      <c r="O24" s="29"/>
      <c r="P24" s="9"/>
    </row>
    <row r="25" spans="2:16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  <c r="O25" s="9"/>
      <c r="P25" s="9"/>
    </row>
    <row r="26" spans="2:16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  <c r="O26" s="29"/>
      <c r="P26" s="9"/>
    </row>
    <row r="27" spans="2:16" ht="12.75">
      <c r="B27" s="22" t="s">
        <v>264</v>
      </c>
      <c r="C27" s="164">
        <f>'Демонстрация качества фуража'!C27</f>
        <v>0.1</v>
      </c>
      <c r="D27" s="34">
        <v>0.08</v>
      </c>
      <c r="E27" s="24">
        <v>0.08</v>
      </c>
      <c r="F27" s="24">
        <v>0.08</v>
      </c>
      <c r="G27" s="24">
        <v>0.08</v>
      </c>
      <c r="H27" s="24">
        <v>0.08</v>
      </c>
      <c r="I27" s="24">
        <v>0.1</v>
      </c>
      <c r="J27" s="24">
        <v>0.1</v>
      </c>
      <c r="K27" s="24">
        <v>0.1</v>
      </c>
      <c r="L27" s="24">
        <v>0.1</v>
      </c>
      <c r="M27" s="24">
        <v>0.08</v>
      </c>
      <c r="O27" s="29"/>
      <c r="P27" s="9"/>
    </row>
    <row r="28" spans="2:16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  <c r="O28" s="29"/>
      <c r="P28" s="9"/>
    </row>
    <row r="29" spans="2:16" ht="12.75" customHeight="1" thickBot="1">
      <c r="B29" s="25" t="s">
        <v>294</v>
      </c>
      <c r="C29" s="165">
        <f>'Демонстрация качества фуража'!C29</f>
        <v>0.3</v>
      </c>
      <c r="D29" s="36">
        <v>0.08</v>
      </c>
      <c r="E29" s="23">
        <v>0.08</v>
      </c>
      <c r="F29" s="23">
        <v>0.08</v>
      </c>
      <c r="G29" s="23">
        <v>0.08</v>
      </c>
      <c r="H29" s="23">
        <v>0.08</v>
      </c>
      <c r="I29" s="23">
        <v>0.11</v>
      </c>
      <c r="J29" s="23">
        <v>0.11</v>
      </c>
      <c r="K29" s="23">
        <v>0.11</v>
      </c>
      <c r="L29" s="23">
        <v>0.11</v>
      </c>
      <c r="M29" s="23">
        <v>0.08</v>
      </c>
      <c r="O29" s="29"/>
      <c r="P29" s="9"/>
    </row>
    <row r="30" spans="2:16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  <c r="O30" s="9"/>
      <c r="P30" s="9"/>
    </row>
    <row r="31" spans="2:16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  <c r="O31" s="9"/>
      <c r="P31" s="9"/>
    </row>
    <row r="32" spans="2:16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9"/>
      <c r="P32" s="9"/>
    </row>
    <row r="33" spans="2:16" ht="13.5" thickTop="1">
      <c r="B33" s="246" t="s">
        <v>266</v>
      </c>
      <c r="C33" s="78" t="s">
        <v>267</v>
      </c>
      <c r="D33" s="17">
        <v>16.5</v>
      </c>
      <c r="E33" s="17">
        <v>18.3</v>
      </c>
      <c r="F33" s="17">
        <v>18.3</v>
      </c>
      <c r="G33" s="17">
        <v>18.3</v>
      </c>
      <c r="H33" s="17">
        <v>18.3</v>
      </c>
      <c r="I33" s="17">
        <v>20.1</v>
      </c>
      <c r="J33" s="17">
        <v>20.1</v>
      </c>
      <c r="K33" s="17">
        <v>20.1</v>
      </c>
      <c r="L33" s="17">
        <v>20.1</v>
      </c>
      <c r="M33" s="17">
        <v>18.3</v>
      </c>
      <c r="O33" s="135"/>
      <c r="P33" s="9"/>
    </row>
    <row r="34" spans="2:16" ht="12.75" customHeight="1">
      <c r="B34" s="247" t="s">
        <v>296</v>
      </c>
      <c r="C34" s="79" t="s">
        <v>340</v>
      </c>
      <c r="D34" s="19">
        <v>16.4</v>
      </c>
      <c r="E34" s="19">
        <v>21</v>
      </c>
      <c r="F34" s="19">
        <v>20.8</v>
      </c>
      <c r="G34" s="19">
        <v>20.7</v>
      </c>
      <c r="H34" s="19">
        <v>20.5</v>
      </c>
      <c r="I34" s="19">
        <v>25.9</v>
      </c>
      <c r="J34" s="19">
        <v>25.6</v>
      </c>
      <c r="K34" s="19">
        <v>25.6</v>
      </c>
      <c r="L34" s="19">
        <v>25.3</v>
      </c>
      <c r="M34" s="19">
        <v>22.3</v>
      </c>
      <c r="O34" s="135"/>
      <c r="P34" s="9"/>
    </row>
    <row r="35" spans="2:16" ht="12.75">
      <c r="B35" s="247" t="s">
        <v>297</v>
      </c>
      <c r="C35" s="79" t="s">
        <v>269</v>
      </c>
      <c r="D35" s="19">
        <v>15.3</v>
      </c>
      <c r="E35" s="19">
        <v>20.2</v>
      </c>
      <c r="F35" s="19">
        <v>20.2</v>
      </c>
      <c r="G35" s="19">
        <v>20.2</v>
      </c>
      <c r="H35" s="19">
        <v>20.2</v>
      </c>
      <c r="I35" s="19">
        <v>25.2</v>
      </c>
      <c r="J35" s="19">
        <v>25.3</v>
      </c>
      <c r="K35" s="19">
        <v>25.2</v>
      </c>
      <c r="L35" s="19">
        <v>25.2</v>
      </c>
      <c r="M35" s="19">
        <v>20.2</v>
      </c>
      <c r="O35" s="135"/>
      <c r="P35" s="9"/>
    </row>
    <row r="36" spans="2:16" ht="13.5" thickBot="1">
      <c r="B36" s="35" t="s">
        <v>298</v>
      </c>
      <c r="C36" s="80" t="s">
        <v>270</v>
      </c>
      <c r="D36" s="20">
        <v>126</v>
      </c>
      <c r="E36" s="20">
        <v>284</v>
      </c>
      <c r="F36" s="20">
        <v>227</v>
      </c>
      <c r="G36" s="20">
        <v>80</v>
      </c>
      <c r="H36" s="20">
        <v>68</v>
      </c>
      <c r="I36" s="20">
        <v>633</v>
      </c>
      <c r="J36" s="20">
        <v>502</v>
      </c>
      <c r="K36" s="20">
        <v>172</v>
      </c>
      <c r="L36" s="20">
        <v>147</v>
      </c>
      <c r="M36" s="20">
        <v>319</v>
      </c>
      <c r="O36" s="132"/>
      <c r="P36" s="9"/>
    </row>
    <row r="37" spans="2:16" ht="13.5" thickTop="1">
      <c r="B37" s="35" t="s">
        <v>299</v>
      </c>
      <c r="C37" s="81" t="s">
        <v>308</v>
      </c>
      <c r="D37" s="20">
        <v>18</v>
      </c>
      <c r="E37" s="20">
        <v>16</v>
      </c>
      <c r="F37" s="20">
        <v>16</v>
      </c>
      <c r="G37" s="20">
        <v>12</v>
      </c>
      <c r="H37" s="20">
        <v>10</v>
      </c>
      <c r="I37" s="20">
        <v>11</v>
      </c>
      <c r="J37" s="20">
        <v>17</v>
      </c>
      <c r="K37" s="20">
        <v>14</v>
      </c>
      <c r="L37" s="20">
        <v>12</v>
      </c>
      <c r="M37" s="20">
        <v>17</v>
      </c>
      <c r="O37" s="132"/>
      <c r="P37" s="9"/>
    </row>
    <row r="38" spans="2:16" ht="12.75">
      <c r="B38" s="35" t="s">
        <v>279</v>
      </c>
      <c r="C38" s="58" t="s">
        <v>340</v>
      </c>
      <c r="D38" s="20">
        <v>14.1</v>
      </c>
      <c r="E38" s="20">
        <v>15.7</v>
      </c>
      <c r="F38" s="20">
        <v>15.4</v>
      </c>
      <c r="G38" s="20">
        <v>14.6</v>
      </c>
      <c r="H38" s="20">
        <v>14.5</v>
      </c>
      <c r="I38" s="20">
        <v>17.9</v>
      </c>
      <c r="J38" s="20">
        <v>17.3</v>
      </c>
      <c r="K38" s="20">
        <v>15.6</v>
      </c>
      <c r="L38" s="20">
        <v>15.5</v>
      </c>
      <c r="M38" s="20">
        <v>16</v>
      </c>
      <c r="O38" s="132"/>
      <c r="P38" s="9"/>
    </row>
    <row r="39" spans="2:16" ht="12.75">
      <c r="B39" s="244" t="s">
        <v>300</v>
      </c>
      <c r="C39" s="58" t="s">
        <v>309</v>
      </c>
      <c r="D39" s="20">
        <v>10.2</v>
      </c>
      <c r="E39" s="19">
        <v>11.1</v>
      </c>
      <c r="F39" s="19">
        <v>10.8</v>
      </c>
      <c r="G39" s="19">
        <v>10</v>
      </c>
      <c r="H39" s="19">
        <v>9.9</v>
      </c>
      <c r="I39" s="19">
        <v>12.9</v>
      </c>
      <c r="J39" s="19">
        <v>12.2</v>
      </c>
      <c r="K39" s="19">
        <v>10.7</v>
      </c>
      <c r="L39" s="19">
        <v>10.5</v>
      </c>
      <c r="M39" s="19">
        <v>11.5</v>
      </c>
      <c r="O39" s="135"/>
      <c r="P39" s="9"/>
    </row>
    <row r="40" spans="2:16" ht="12.75">
      <c r="B40" s="245" t="s">
        <v>301</v>
      </c>
      <c r="C40" s="58" t="s">
        <v>310</v>
      </c>
      <c r="D40" s="20">
        <v>3.9</v>
      </c>
      <c r="E40" s="19">
        <v>4.6</v>
      </c>
      <c r="F40" s="19">
        <v>4.6</v>
      </c>
      <c r="G40" s="19">
        <v>4.6</v>
      </c>
      <c r="H40" s="19">
        <v>4.6</v>
      </c>
      <c r="I40" s="19">
        <v>5</v>
      </c>
      <c r="J40" s="19">
        <v>5</v>
      </c>
      <c r="K40" s="19">
        <v>5</v>
      </c>
      <c r="L40" s="19">
        <v>5</v>
      </c>
      <c r="M40" s="19">
        <v>4.5</v>
      </c>
      <c r="O40" s="135"/>
      <c r="P40" s="9"/>
    </row>
    <row r="41" spans="2:16" ht="13.5" thickBot="1">
      <c r="B41" s="35" t="s">
        <v>302</v>
      </c>
      <c r="C41" s="59" t="s">
        <v>341</v>
      </c>
      <c r="D41" s="20">
        <v>30</v>
      </c>
      <c r="E41" s="20">
        <v>25</v>
      </c>
      <c r="F41" s="20">
        <v>25</v>
      </c>
      <c r="G41" s="20">
        <v>25</v>
      </c>
      <c r="H41" s="20">
        <v>25</v>
      </c>
      <c r="I41" s="20">
        <v>37</v>
      </c>
      <c r="J41" s="20">
        <v>37</v>
      </c>
      <c r="K41" s="20">
        <v>35</v>
      </c>
      <c r="L41" s="20">
        <v>36</v>
      </c>
      <c r="M41" s="20">
        <v>26</v>
      </c>
      <c r="O41" s="132"/>
      <c r="P41" s="9"/>
    </row>
    <row r="42" spans="2:16" ht="13.5" thickTop="1">
      <c r="B42" s="35" t="s">
        <v>303</v>
      </c>
      <c r="C42" s="60" t="s">
        <v>312</v>
      </c>
      <c r="D42" s="20">
        <v>12</v>
      </c>
      <c r="E42" s="20">
        <v>12</v>
      </c>
      <c r="F42" s="20">
        <v>11</v>
      </c>
      <c r="G42" s="20">
        <v>10</v>
      </c>
      <c r="H42" s="20">
        <v>10</v>
      </c>
      <c r="I42" s="20">
        <v>17</v>
      </c>
      <c r="J42" s="20">
        <v>15</v>
      </c>
      <c r="K42" s="20">
        <v>13</v>
      </c>
      <c r="L42" s="20">
        <v>13</v>
      </c>
      <c r="M42" s="20">
        <v>13</v>
      </c>
      <c r="O42" s="132"/>
      <c r="P42" s="9"/>
    </row>
    <row r="43" spans="2:16" ht="12.75">
      <c r="B43" s="35" t="s">
        <v>306</v>
      </c>
      <c r="C43" s="61" t="s">
        <v>276</v>
      </c>
      <c r="D43" s="20">
        <v>45</v>
      </c>
      <c r="E43" s="21">
        <v>42</v>
      </c>
      <c r="F43" s="21">
        <v>42</v>
      </c>
      <c r="G43" s="21">
        <v>52.6</v>
      </c>
      <c r="H43" s="21">
        <v>43</v>
      </c>
      <c r="I43" s="21">
        <v>35</v>
      </c>
      <c r="J43" s="21">
        <v>36</v>
      </c>
      <c r="K43" s="21">
        <v>35.7</v>
      </c>
      <c r="L43" s="21">
        <v>36</v>
      </c>
      <c r="M43" s="21">
        <v>42</v>
      </c>
      <c r="O43" s="137"/>
      <c r="P43" s="9"/>
    </row>
    <row r="44" spans="2:16" ht="12.75">
      <c r="B44" s="35" t="s">
        <v>304</v>
      </c>
      <c r="C44" s="62" t="s">
        <v>277</v>
      </c>
      <c r="D44" s="21">
        <v>30</v>
      </c>
      <c r="E44" s="21">
        <v>27</v>
      </c>
      <c r="F44" s="21">
        <v>28</v>
      </c>
      <c r="G44" s="21">
        <v>28</v>
      </c>
      <c r="H44" s="21">
        <v>28</v>
      </c>
      <c r="I44" s="21">
        <v>24</v>
      </c>
      <c r="J44" s="21">
        <v>24</v>
      </c>
      <c r="K44" s="21">
        <v>23.7</v>
      </c>
      <c r="L44" s="21">
        <v>24</v>
      </c>
      <c r="M44" s="21">
        <v>27</v>
      </c>
      <c r="O44" s="137"/>
      <c r="P44" s="9"/>
    </row>
    <row r="45" spans="2:16" ht="13.5" thickBot="1">
      <c r="B45" s="56" t="s">
        <v>305</v>
      </c>
      <c r="C45" s="63" t="s">
        <v>278</v>
      </c>
      <c r="D45" s="69">
        <v>34</v>
      </c>
      <c r="E45" s="70">
        <v>36</v>
      </c>
      <c r="F45" s="70">
        <v>36</v>
      </c>
      <c r="G45" s="70">
        <v>36</v>
      </c>
      <c r="H45" s="70">
        <v>36</v>
      </c>
      <c r="I45" s="70">
        <v>38</v>
      </c>
      <c r="J45" s="70">
        <v>38</v>
      </c>
      <c r="K45" s="70">
        <v>40</v>
      </c>
      <c r="L45" s="70">
        <v>41</v>
      </c>
      <c r="M45" s="70">
        <v>34</v>
      </c>
      <c r="O45" s="137"/>
      <c r="P45" s="9"/>
    </row>
    <row r="46" spans="2:16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3.825</v>
      </c>
      <c r="E46" s="185">
        <f t="shared" si="0"/>
        <v>5.05</v>
      </c>
      <c r="F46" s="185">
        <f t="shared" si="0"/>
        <v>5.05</v>
      </c>
      <c r="G46" s="185">
        <f t="shared" si="0"/>
        <v>5.05</v>
      </c>
      <c r="H46" s="185">
        <f t="shared" si="0"/>
        <v>5.05</v>
      </c>
      <c r="I46" s="185">
        <f t="shared" si="0"/>
        <v>6.3</v>
      </c>
      <c r="J46" s="185">
        <f t="shared" si="0"/>
        <v>6.325</v>
      </c>
      <c r="K46" s="185">
        <f t="shared" si="0"/>
        <v>6.3</v>
      </c>
      <c r="L46" s="185">
        <f t="shared" si="0"/>
        <v>6.3</v>
      </c>
      <c r="M46" s="186">
        <f t="shared" si="0"/>
        <v>5.05</v>
      </c>
      <c r="O46" s="9"/>
      <c r="P46" s="9"/>
    </row>
    <row r="47" spans="2:16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2.3615000000000004</v>
      </c>
      <c r="E47" s="188">
        <f aca="true" t="shared" si="1" ref="E47:M47">E13*$C13+E14*$C14+E15*$C15+E16*$C16+E17*$C17+E18*$C18+E19*$C19+E20*$C20+E21*$C21+E22*$C22+E23*$C23+E24*$C24+E26*$C26+E27*$C27+E28*$C28+E29*$C29</f>
        <v>2.8715</v>
      </c>
      <c r="F47" s="188">
        <f t="shared" si="1"/>
        <v>2.8225</v>
      </c>
      <c r="G47" s="188">
        <f t="shared" si="1"/>
        <v>2.7685</v>
      </c>
      <c r="H47" s="188">
        <f t="shared" si="1"/>
        <v>2.7590000000000003</v>
      </c>
      <c r="I47" s="188">
        <f t="shared" si="1"/>
        <v>3.52</v>
      </c>
      <c r="J47" s="188">
        <f t="shared" si="1"/>
        <v>3.4254999999999995</v>
      </c>
      <c r="K47" s="188">
        <f t="shared" si="1"/>
        <v>3.3849999999999993</v>
      </c>
      <c r="L47" s="188">
        <f t="shared" si="1"/>
        <v>3.3474999999999997</v>
      </c>
      <c r="M47" s="189">
        <f t="shared" si="1"/>
        <v>2.919</v>
      </c>
      <c r="N47" s="230"/>
      <c r="O47" s="9"/>
      <c r="P47" s="9"/>
    </row>
    <row r="48" spans="2:16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1.4634999999999998</v>
      </c>
      <c r="E48" s="191">
        <f t="shared" si="2"/>
        <v>2.1784999999999997</v>
      </c>
      <c r="F48" s="191">
        <f t="shared" si="2"/>
        <v>2.2275</v>
      </c>
      <c r="G48" s="191">
        <f t="shared" si="2"/>
        <v>2.2815</v>
      </c>
      <c r="H48" s="191">
        <f t="shared" si="2"/>
        <v>2.2909999999999995</v>
      </c>
      <c r="I48" s="191">
        <f t="shared" si="2"/>
        <v>2.78</v>
      </c>
      <c r="J48" s="191">
        <f t="shared" si="2"/>
        <v>2.8995000000000006</v>
      </c>
      <c r="K48" s="191">
        <f t="shared" si="2"/>
        <v>2.9150000000000005</v>
      </c>
      <c r="L48" s="191">
        <f t="shared" si="2"/>
        <v>2.9525</v>
      </c>
      <c r="M48" s="192">
        <f t="shared" si="2"/>
        <v>2.131</v>
      </c>
      <c r="O48" s="9"/>
      <c r="P48" s="9"/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2.2284999999999995</v>
      </c>
      <c r="E49" s="194">
        <f t="shared" si="3"/>
        <v>3.1884999999999994</v>
      </c>
      <c r="F49" s="194">
        <f t="shared" si="3"/>
        <v>3.2375</v>
      </c>
      <c r="G49" s="194">
        <f t="shared" si="3"/>
        <v>3.2914999999999996</v>
      </c>
      <c r="H49" s="194">
        <f t="shared" si="3"/>
        <v>3.3009999999999993</v>
      </c>
      <c r="I49" s="194">
        <f t="shared" si="3"/>
        <v>4.039999999999999</v>
      </c>
      <c r="J49" s="194">
        <f t="shared" si="3"/>
        <v>4.1645</v>
      </c>
      <c r="K49" s="194">
        <f t="shared" si="3"/>
        <v>4.175000000000001</v>
      </c>
      <c r="L49" s="194">
        <f t="shared" si="3"/>
        <v>4.2125</v>
      </c>
      <c r="M49" s="195">
        <f t="shared" si="3"/>
        <v>3.1409999999999996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521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7.25" thickBot="1" thickTop="1">
      <c r="B6" s="231" t="s">
        <v>292</v>
      </c>
      <c r="C6" s="235" t="s">
        <v>258</v>
      </c>
      <c r="D6" s="2" t="s">
        <v>150</v>
      </c>
      <c r="E6" s="2" t="s">
        <v>220</v>
      </c>
      <c r="F6" s="159" t="s">
        <v>221</v>
      </c>
      <c r="G6" s="148" t="s">
        <v>161</v>
      </c>
      <c r="H6" s="2" t="s">
        <v>222</v>
      </c>
      <c r="I6" s="159" t="s">
        <v>223</v>
      </c>
      <c r="J6" s="148" t="s">
        <v>100</v>
      </c>
      <c r="K6" s="2" t="s">
        <v>19</v>
      </c>
      <c r="L6" s="2" t="s">
        <v>102</v>
      </c>
      <c r="M6" s="2" t="s">
        <v>103</v>
      </c>
      <c r="N6" s="8"/>
      <c r="O6" s="41"/>
      <c r="P6" s="9"/>
    </row>
    <row r="7" spans="2:16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9"/>
    </row>
    <row r="8" spans="2:16" ht="16.5" customHeight="1" thickBot="1" thickTop="1">
      <c r="B8" s="241" t="s">
        <v>293</v>
      </c>
      <c r="C8" s="236" t="s">
        <v>259</v>
      </c>
      <c r="D8" s="254" t="s">
        <v>403</v>
      </c>
      <c r="E8" s="254" t="s">
        <v>555</v>
      </c>
      <c r="F8" s="264" t="s">
        <v>556</v>
      </c>
      <c r="G8" s="263" t="s">
        <v>403</v>
      </c>
      <c r="H8" s="254" t="s">
        <v>557</v>
      </c>
      <c r="I8" s="264" t="s">
        <v>558</v>
      </c>
      <c r="J8" s="265" t="s">
        <v>559</v>
      </c>
      <c r="K8" s="254" t="s">
        <v>560</v>
      </c>
      <c r="L8" s="254" t="s">
        <v>561</v>
      </c>
      <c r="M8" s="254" t="s">
        <v>562</v>
      </c>
      <c r="O8" s="143"/>
      <c r="P8" s="9"/>
    </row>
    <row r="9" spans="2:16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  <c r="O9" s="9"/>
      <c r="P9" s="9"/>
    </row>
    <row r="10" spans="2:16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147" t="s">
        <v>284</v>
      </c>
      <c r="E10" s="15" t="str">
        <f>D10</f>
        <v>Кг</v>
      </c>
      <c r="F10" s="158" t="str">
        <f>D10</f>
        <v>Кг</v>
      </c>
      <c r="G10" s="147" t="str">
        <f>D10</f>
        <v>Кг</v>
      </c>
      <c r="H10" s="15" t="str">
        <f>D10</f>
        <v>Кг</v>
      </c>
      <c r="I10" s="158" t="str">
        <f>D10</f>
        <v>Кг</v>
      </c>
      <c r="J10" s="147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  <c r="O10" s="9"/>
      <c r="P10" s="9"/>
    </row>
    <row r="11" spans="2:16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  <c r="O11" s="9"/>
      <c r="P11" s="9"/>
    </row>
    <row r="12" spans="2:16" ht="15" thickBot="1">
      <c r="B12" s="295" t="s">
        <v>261</v>
      </c>
      <c r="C12" s="300"/>
      <c r="D12" s="156">
        <v>25</v>
      </c>
      <c r="E12" s="129">
        <v>18</v>
      </c>
      <c r="F12" s="157">
        <v>19</v>
      </c>
      <c r="G12" s="156">
        <v>25</v>
      </c>
      <c r="H12" s="129">
        <v>18</v>
      </c>
      <c r="I12" s="157">
        <v>19</v>
      </c>
      <c r="J12" s="146">
        <v>15</v>
      </c>
      <c r="K12" s="103">
        <v>25</v>
      </c>
      <c r="L12" s="103">
        <v>17</v>
      </c>
      <c r="M12" s="103">
        <v>18</v>
      </c>
      <c r="O12" s="134"/>
      <c r="P12" s="9"/>
    </row>
    <row r="13" spans="2:16" ht="12.75">
      <c r="B13" s="215" t="str">
        <f>'Таблица цен ингредиентов'!B28</f>
        <v>Кукурузный силос, ср. спел.</v>
      </c>
      <c r="C13" s="171">
        <f>'Таблица цен ингредиентов'!C28</f>
        <v>0.03</v>
      </c>
      <c r="D13" s="64">
        <v>35.6</v>
      </c>
      <c r="E13" s="17">
        <v>23.3</v>
      </c>
      <c r="F13" s="152">
        <v>24.4</v>
      </c>
      <c r="G13" s="64"/>
      <c r="H13" s="17"/>
      <c r="I13" s="152"/>
      <c r="J13" s="64"/>
      <c r="K13" s="17"/>
      <c r="L13" s="17"/>
      <c r="M13" s="17"/>
      <c r="O13" s="135"/>
      <c r="P13" s="9"/>
    </row>
    <row r="14" spans="2:16" ht="12.75">
      <c r="B14" s="145" t="str">
        <f>'Таблица цен ингредиентов'!B30</f>
        <v>Кукурузный силос, спелый</v>
      </c>
      <c r="C14" s="172">
        <f>'Таблица цен ингредиентов'!C30</f>
        <v>0.03</v>
      </c>
      <c r="D14" s="65"/>
      <c r="E14" s="19"/>
      <c r="F14" s="153"/>
      <c r="G14" s="65">
        <v>24.9</v>
      </c>
      <c r="H14" s="19">
        <v>18.5</v>
      </c>
      <c r="I14" s="153">
        <v>19.3</v>
      </c>
      <c r="J14" s="65"/>
      <c r="K14" s="19"/>
      <c r="L14" s="19"/>
      <c r="M14" s="19"/>
      <c r="O14" s="135"/>
      <c r="P14" s="9"/>
    </row>
    <row r="15" spans="2:16" ht="12.75">
      <c r="B15" s="98" t="str">
        <f>'Таблица цен ингредиентов'!B16</f>
        <v>Травяное сено, зрелое</v>
      </c>
      <c r="C15" s="164">
        <f>'Таблица цен ингредиентов'!C16</f>
        <v>0.08</v>
      </c>
      <c r="D15" s="65"/>
      <c r="E15" s="19"/>
      <c r="F15" s="153"/>
      <c r="G15" s="65"/>
      <c r="H15" s="19"/>
      <c r="I15" s="153"/>
      <c r="J15" s="65">
        <v>7.5</v>
      </c>
      <c r="K15" s="19">
        <v>11</v>
      </c>
      <c r="L15" s="19">
        <v>9.4</v>
      </c>
      <c r="M15" s="19">
        <v>9.8</v>
      </c>
      <c r="O15" s="135"/>
      <c r="P15" s="9"/>
    </row>
    <row r="16" spans="2:16" ht="12.75">
      <c r="B16" s="145" t="str">
        <f>'Таблица цен ингредиентов'!G18</f>
        <v>Кукурузное зерно, молотое</v>
      </c>
      <c r="C16" s="164">
        <f>'Таблица цен ингредиентов'!H18</f>
        <v>0.18</v>
      </c>
      <c r="D16" s="65">
        <v>3</v>
      </c>
      <c r="E16" s="19">
        <v>4</v>
      </c>
      <c r="F16" s="153">
        <v>3.5</v>
      </c>
      <c r="G16" s="65">
        <v>4</v>
      </c>
      <c r="H16" s="19">
        <v>4</v>
      </c>
      <c r="I16" s="153">
        <v>3.5</v>
      </c>
      <c r="J16" s="65">
        <v>3</v>
      </c>
      <c r="K16" s="19">
        <v>5.1</v>
      </c>
      <c r="L16" s="19">
        <v>4</v>
      </c>
      <c r="M16" s="19">
        <v>4</v>
      </c>
      <c r="O16" s="135"/>
      <c r="P16" s="9"/>
    </row>
    <row r="17" spans="2:16" ht="12.75">
      <c r="B17" s="98" t="str">
        <f>'Таблица цен ингредиентов'!G16</f>
        <v>Пшеничные высевки</v>
      </c>
      <c r="C17" s="164">
        <f>'Таблица цен ингредиентов'!H16</f>
        <v>0.18</v>
      </c>
      <c r="D17" s="65">
        <v>3</v>
      </c>
      <c r="E17" s="19"/>
      <c r="F17" s="153"/>
      <c r="G17" s="65">
        <v>4</v>
      </c>
      <c r="H17" s="19"/>
      <c r="I17" s="153"/>
      <c r="J17" s="65">
        <v>8</v>
      </c>
      <c r="K17" s="19">
        <v>5.1</v>
      </c>
      <c r="L17" s="19"/>
      <c r="M17" s="19"/>
      <c r="O17" s="135"/>
      <c r="P17" s="9"/>
    </row>
    <row r="18" spans="2:16" ht="12.75">
      <c r="B18" s="98" t="str">
        <f>'Таблица цен ингредиентов'!L24</f>
        <v>Жмых подсолнуха, со скорл.</v>
      </c>
      <c r="C18" s="164">
        <f>'Таблица цен ингредиентов'!M24</f>
        <v>0.2</v>
      </c>
      <c r="D18" s="65"/>
      <c r="E18" s="19">
        <v>6</v>
      </c>
      <c r="F18" s="153">
        <v>4.5</v>
      </c>
      <c r="G18" s="65"/>
      <c r="H18" s="19">
        <v>6</v>
      </c>
      <c r="I18" s="153">
        <v>4.5</v>
      </c>
      <c r="J18" s="65"/>
      <c r="K18" s="19"/>
      <c r="L18" s="19">
        <v>6</v>
      </c>
      <c r="M18" s="19">
        <v>4</v>
      </c>
      <c r="O18" s="135"/>
      <c r="P18" s="9"/>
    </row>
    <row r="19" spans="2:16" ht="12.75">
      <c r="B19" s="145" t="str">
        <f>'Таблица цен ингредиентов'!L22</f>
        <v>Семена подсолнуха</v>
      </c>
      <c r="C19" s="164">
        <f>'Таблица цен ингредиентов'!M22</f>
        <v>0.25</v>
      </c>
      <c r="D19" s="65"/>
      <c r="E19" s="19"/>
      <c r="F19" s="153">
        <v>2</v>
      </c>
      <c r="G19" s="65"/>
      <c r="H19" s="19"/>
      <c r="I19" s="153">
        <v>2</v>
      </c>
      <c r="J19" s="65"/>
      <c r="K19" s="19"/>
      <c r="L19" s="19"/>
      <c r="M19" s="19">
        <v>2</v>
      </c>
      <c r="O19" s="135"/>
      <c r="P19" s="9"/>
    </row>
    <row r="20" spans="2:16" ht="12.75">
      <c r="B20" s="98" t="str">
        <f>'Таблица цен ингредиентов'!L12</f>
        <v>Соевый жмых, 48% хим.</v>
      </c>
      <c r="C20" s="164">
        <f>'Таблица цен ингредиентов'!M12</f>
        <v>0.3</v>
      </c>
      <c r="D20" s="65">
        <v>1.9</v>
      </c>
      <c r="E20" s="19"/>
      <c r="F20" s="153"/>
      <c r="G20" s="65">
        <v>1.7</v>
      </c>
      <c r="H20" s="19"/>
      <c r="I20" s="153"/>
      <c r="J20" s="65"/>
      <c r="K20" s="19">
        <v>1.7</v>
      </c>
      <c r="L20" s="19"/>
      <c r="M20" s="19"/>
      <c r="O20" s="135"/>
      <c r="P20" s="9"/>
    </row>
    <row r="21" spans="2:16" ht="12.75">
      <c r="B21" s="98" t="str">
        <f>'Таблица цен ингредиентов'!L20</f>
        <v>Мочевина</v>
      </c>
      <c r="C21" s="164">
        <f>'Таблица цен ингредиентов'!M20</f>
        <v>0.25</v>
      </c>
      <c r="D21" s="105">
        <v>0.125</v>
      </c>
      <c r="E21" s="24"/>
      <c r="F21" s="154"/>
      <c r="G21" s="105">
        <v>0.125</v>
      </c>
      <c r="H21" s="24"/>
      <c r="I21" s="154"/>
      <c r="J21" s="105"/>
      <c r="K21" s="24"/>
      <c r="L21" s="24"/>
      <c r="M21" s="24"/>
      <c r="O21" s="144"/>
      <c r="P21" s="9"/>
    </row>
    <row r="22" spans="2:16" ht="12.75">
      <c r="B22" s="98"/>
      <c r="C22" s="164"/>
      <c r="D22" s="105"/>
      <c r="E22" s="24"/>
      <c r="F22" s="154"/>
      <c r="G22" s="105"/>
      <c r="H22" s="24"/>
      <c r="I22" s="154"/>
      <c r="J22" s="105"/>
      <c r="K22" s="24"/>
      <c r="L22" s="24"/>
      <c r="M22" s="19"/>
      <c r="O22" s="135"/>
      <c r="P22" s="9"/>
    </row>
    <row r="23" spans="2:16" ht="12.75">
      <c r="B23" s="98"/>
      <c r="C23" s="164"/>
      <c r="D23" s="105"/>
      <c r="E23" s="24"/>
      <c r="F23" s="154"/>
      <c r="G23" s="105"/>
      <c r="H23" s="24"/>
      <c r="I23" s="154"/>
      <c r="J23" s="105"/>
      <c r="K23" s="24"/>
      <c r="L23" s="19"/>
      <c r="M23" s="19"/>
      <c r="O23" s="135"/>
      <c r="P23" s="9"/>
    </row>
    <row r="24" spans="2:16" ht="13.5" thickBot="1">
      <c r="B24" s="99"/>
      <c r="C24" s="165"/>
      <c r="D24" s="106"/>
      <c r="E24" s="23"/>
      <c r="F24" s="155"/>
      <c r="G24" s="106"/>
      <c r="H24" s="23"/>
      <c r="I24" s="155"/>
      <c r="J24" s="106"/>
      <c r="K24" s="23"/>
      <c r="L24" s="23"/>
      <c r="M24" s="23"/>
      <c r="O24" s="29"/>
      <c r="P24" s="9"/>
    </row>
    <row r="25" spans="2:16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  <c r="O25" s="9"/>
      <c r="P25" s="9"/>
    </row>
    <row r="26" spans="2:16" ht="13.5" thickTop="1">
      <c r="B26" s="18" t="s">
        <v>263</v>
      </c>
      <c r="C26" s="163">
        <f>'Демонстрация качества фуража'!C26</f>
        <v>3</v>
      </c>
      <c r="D26" s="38">
        <v>0.02</v>
      </c>
      <c r="E26" s="37">
        <v>0.02</v>
      </c>
      <c r="F26" s="149">
        <v>0.02</v>
      </c>
      <c r="G26" s="150">
        <v>0.02</v>
      </c>
      <c r="H26" s="138">
        <v>0.02</v>
      </c>
      <c r="I26" s="160">
        <v>0.02</v>
      </c>
      <c r="J26" s="150">
        <v>0.02</v>
      </c>
      <c r="K26" s="138">
        <v>0.02</v>
      </c>
      <c r="L26" s="138">
        <v>0.02</v>
      </c>
      <c r="M26" s="138">
        <v>0.02</v>
      </c>
      <c r="O26" s="29"/>
      <c r="P26" s="9"/>
    </row>
    <row r="27" spans="2:16" ht="12.75">
      <c r="B27" s="22" t="s">
        <v>264</v>
      </c>
      <c r="C27" s="164">
        <f>'Демонстрация качества фуража'!C27</f>
        <v>0.1</v>
      </c>
      <c r="D27" s="24">
        <v>0.21</v>
      </c>
      <c r="E27" s="34">
        <v>0.16</v>
      </c>
      <c r="F27" s="122">
        <v>0.16</v>
      </c>
      <c r="G27" s="105">
        <v>0.21</v>
      </c>
      <c r="H27" s="24">
        <v>0.16</v>
      </c>
      <c r="I27" s="154">
        <v>0.16</v>
      </c>
      <c r="J27" s="105">
        <v>0.21</v>
      </c>
      <c r="K27" s="24">
        <v>0.16</v>
      </c>
      <c r="L27" s="24">
        <v>0.11</v>
      </c>
      <c r="M27" s="24">
        <v>0.11</v>
      </c>
      <c r="O27" s="29"/>
      <c r="P27" s="9"/>
    </row>
    <row r="28" spans="2:16" ht="12.75">
      <c r="B28" s="22" t="s">
        <v>265</v>
      </c>
      <c r="C28" s="164">
        <f>'Демонстрация качества фуража'!C28</f>
        <v>0.1</v>
      </c>
      <c r="D28" s="24">
        <v>0.12</v>
      </c>
      <c r="E28" s="34">
        <v>0.12</v>
      </c>
      <c r="F28" s="122">
        <v>0.12</v>
      </c>
      <c r="G28" s="105">
        <v>0.12</v>
      </c>
      <c r="H28" s="24">
        <v>0.12</v>
      </c>
      <c r="I28" s="154">
        <v>0.12</v>
      </c>
      <c r="J28" s="105">
        <v>0.12</v>
      </c>
      <c r="K28" s="24">
        <v>0.12</v>
      </c>
      <c r="L28" s="24">
        <v>0.12</v>
      </c>
      <c r="M28" s="24">
        <v>0.12</v>
      </c>
      <c r="O28" s="29"/>
      <c r="P28" s="9"/>
    </row>
    <row r="29" spans="2:16" ht="12.75" customHeight="1" thickBot="1">
      <c r="B29" s="25" t="s">
        <v>294</v>
      </c>
      <c r="C29" s="165">
        <f>'Демонстрация качества фуража'!C29</f>
        <v>0.3</v>
      </c>
      <c r="D29" s="23"/>
      <c r="E29" s="23"/>
      <c r="F29" s="123"/>
      <c r="G29" s="106"/>
      <c r="H29" s="23"/>
      <c r="I29" s="155"/>
      <c r="J29" s="106"/>
      <c r="K29" s="23"/>
      <c r="L29" s="23"/>
      <c r="M29" s="23"/>
      <c r="O29" s="29"/>
      <c r="P29" s="9"/>
    </row>
    <row r="30" spans="2:16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  <c r="O30" s="9"/>
      <c r="P30" s="9"/>
    </row>
    <row r="31" spans="2:16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  <c r="O31" s="9"/>
      <c r="P31" s="9"/>
    </row>
    <row r="32" spans="2:16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O32" s="9"/>
      <c r="P32" s="9"/>
    </row>
    <row r="33" spans="2:16" ht="13.5" thickTop="1">
      <c r="B33" s="246" t="s">
        <v>266</v>
      </c>
      <c r="C33" s="78" t="s">
        <v>267</v>
      </c>
      <c r="D33" s="17">
        <v>20.1</v>
      </c>
      <c r="E33" s="17">
        <v>17.6</v>
      </c>
      <c r="F33" s="120">
        <v>17.9</v>
      </c>
      <c r="G33" s="64">
        <v>20.1</v>
      </c>
      <c r="H33" s="17">
        <v>17.6</v>
      </c>
      <c r="I33" s="152">
        <v>17.9</v>
      </c>
      <c r="J33" s="64">
        <v>16.5</v>
      </c>
      <c r="K33" s="17">
        <v>20.1</v>
      </c>
      <c r="L33" s="17">
        <v>17.2</v>
      </c>
      <c r="M33" s="17">
        <v>17.6</v>
      </c>
      <c r="O33" s="135"/>
      <c r="P33" s="9"/>
    </row>
    <row r="34" spans="2:16" ht="12.75" customHeight="1">
      <c r="B34" s="247" t="s">
        <v>296</v>
      </c>
      <c r="C34" s="79" t="s">
        <v>340</v>
      </c>
      <c r="D34" s="19">
        <v>26.2</v>
      </c>
      <c r="E34" s="19">
        <v>21</v>
      </c>
      <c r="F34" s="121">
        <v>25.6</v>
      </c>
      <c r="G34" s="65">
        <v>25.9</v>
      </c>
      <c r="H34" s="19">
        <v>20.3</v>
      </c>
      <c r="I34" s="153">
        <v>25</v>
      </c>
      <c r="J34" s="65">
        <v>18</v>
      </c>
      <c r="K34" s="19">
        <v>25.2</v>
      </c>
      <c r="L34" s="19">
        <v>18.2</v>
      </c>
      <c r="M34" s="19">
        <v>23.1</v>
      </c>
      <c r="O34" s="135"/>
      <c r="P34" s="9"/>
    </row>
    <row r="35" spans="2:16" ht="12.75">
      <c r="B35" s="247" t="s">
        <v>297</v>
      </c>
      <c r="C35" s="79" t="s">
        <v>269</v>
      </c>
      <c r="D35" s="19">
        <v>25.3</v>
      </c>
      <c r="E35" s="19">
        <v>17.9</v>
      </c>
      <c r="F35" s="121">
        <v>19</v>
      </c>
      <c r="G35" s="65">
        <v>25.3</v>
      </c>
      <c r="H35" s="19">
        <v>18</v>
      </c>
      <c r="I35" s="153">
        <v>19.2</v>
      </c>
      <c r="J35" s="65">
        <v>14.8</v>
      </c>
      <c r="K35" s="19">
        <v>25.3</v>
      </c>
      <c r="L35" s="19">
        <v>17.1</v>
      </c>
      <c r="M35" s="19">
        <v>18.5</v>
      </c>
      <c r="O35" s="135"/>
      <c r="P35" s="9"/>
    </row>
    <row r="36" spans="2:16" ht="13.5" thickBot="1">
      <c r="B36" s="35" t="s">
        <v>298</v>
      </c>
      <c r="C36" s="80" t="s">
        <v>270</v>
      </c>
      <c r="D36" s="20">
        <v>115</v>
      </c>
      <c r="E36" s="20">
        <v>264</v>
      </c>
      <c r="F36" s="124">
        <v>82</v>
      </c>
      <c r="G36" s="66">
        <v>78</v>
      </c>
      <c r="H36" s="20">
        <v>234</v>
      </c>
      <c r="I36" s="161">
        <v>46</v>
      </c>
      <c r="J36" s="66">
        <v>-34</v>
      </c>
      <c r="K36" s="20">
        <v>-4</v>
      </c>
      <c r="L36" s="20">
        <v>436</v>
      </c>
      <c r="M36" s="20">
        <v>151</v>
      </c>
      <c r="O36" s="132"/>
      <c r="P36" s="9"/>
    </row>
    <row r="37" spans="2:16" ht="13.5" thickTop="1">
      <c r="B37" s="35" t="s">
        <v>299</v>
      </c>
      <c r="C37" s="81" t="s">
        <v>308</v>
      </c>
      <c r="D37" s="20">
        <v>18</v>
      </c>
      <c r="E37" s="20">
        <v>-6</v>
      </c>
      <c r="F37" s="124">
        <v>2</v>
      </c>
      <c r="G37" s="66">
        <v>19</v>
      </c>
      <c r="H37" s="20">
        <v>3</v>
      </c>
      <c r="I37" s="161">
        <v>15</v>
      </c>
      <c r="J37" s="66">
        <v>-11</v>
      </c>
      <c r="K37" s="20">
        <v>20</v>
      </c>
      <c r="L37" s="20">
        <v>5</v>
      </c>
      <c r="M37" s="20">
        <v>31</v>
      </c>
      <c r="O37" s="132"/>
      <c r="P37" s="9"/>
    </row>
    <row r="38" spans="2:16" ht="12.75">
      <c r="B38" s="35" t="s">
        <v>279</v>
      </c>
      <c r="C38" s="58" t="s">
        <v>340</v>
      </c>
      <c r="D38" s="19">
        <v>15.3</v>
      </c>
      <c r="E38" s="20">
        <v>14.9</v>
      </c>
      <c r="F38" s="124">
        <v>14.3</v>
      </c>
      <c r="G38" s="66">
        <v>15.2</v>
      </c>
      <c r="H38" s="20">
        <v>14.8</v>
      </c>
      <c r="I38" s="161">
        <v>14.2</v>
      </c>
      <c r="J38" s="66">
        <v>13.1</v>
      </c>
      <c r="K38" s="20">
        <v>15</v>
      </c>
      <c r="L38" s="20">
        <v>16</v>
      </c>
      <c r="M38" s="20">
        <v>14.9</v>
      </c>
      <c r="O38" s="132"/>
      <c r="P38" s="9"/>
    </row>
    <row r="39" spans="2:16" ht="12.75">
      <c r="B39" s="244" t="s">
        <v>300</v>
      </c>
      <c r="C39" s="58" t="s">
        <v>309</v>
      </c>
      <c r="D39" s="19">
        <v>10.6</v>
      </c>
      <c r="E39" s="20">
        <v>11.4</v>
      </c>
      <c r="F39" s="121">
        <v>11.1</v>
      </c>
      <c r="G39" s="66">
        <v>10.3</v>
      </c>
      <c r="H39" s="19">
        <v>11.1</v>
      </c>
      <c r="I39" s="153">
        <v>10.7</v>
      </c>
      <c r="J39" s="65">
        <v>9.6</v>
      </c>
      <c r="K39" s="19">
        <v>9.7</v>
      </c>
      <c r="L39" s="19">
        <v>11.9</v>
      </c>
      <c r="M39" s="19">
        <v>11.1</v>
      </c>
      <c r="O39" s="135"/>
      <c r="P39" s="9"/>
    </row>
    <row r="40" spans="2:16" ht="12.75">
      <c r="B40" s="245" t="s">
        <v>301</v>
      </c>
      <c r="C40" s="58" t="s">
        <v>310</v>
      </c>
      <c r="D40" s="20">
        <v>4.8</v>
      </c>
      <c r="E40" s="20">
        <v>3.5</v>
      </c>
      <c r="F40" s="121">
        <v>3.2</v>
      </c>
      <c r="G40" s="66">
        <v>4.8</v>
      </c>
      <c r="H40" s="19">
        <v>3.6</v>
      </c>
      <c r="I40" s="153">
        <v>3.4</v>
      </c>
      <c r="J40" s="65">
        <v>3.5</v>
      </c>
      <c r="K40" s="19">
        <v>5.3</v>
      </c>
      <c r="L40" s="19">
        <v>4</v>
      </c>
      <c r="M40" s="19">
        <v>3.8</v>
      </c>
      <c r="O40" s="135"/>
      <c r="P40" s="9"/>
    </row>
    <row r="41" spans="2:16" ht="13.5" thickBot="1">
      <c r="B41" s="35" t="s">
        <v>302</v>
      </c>
      <c r="C41" s="59" t="s">
        <v>341</v>
      </c>
      <c r="D41" s="20">
        <v>30</v>
      </c>
      <c r="E41" s="20">
        <v>29</v>
      </c>
      <c r="F41" s="124">
        <v>32</v>
      </c>
      <c r="G41" s="66">
        <v>26</v>
      </c>
      <c r="H41" s="20">
        <v>29</v>
      </c>
      <c r="I41" s="161">
        <v>31</v>
      </c>
      <c r="J41" s="66">
        <v>34</v>
      </c>
      <c r="K41" s="20">
        <v>12</v>
      </c>
      <c r="L41" s="20">
        <v>17</v>
      </c>
      <c r="M41" s="20">
        <v>19</v>
      </c>
      <c r="O41" s="132"/>
      <c r="P41" s="9"/>
    </row>
    <row r="42" spans="2:16" ht="13.5" thickTop="1">
      <c r="B42" s="35" t="s">
        <v>303</v>
      </c>
      <c r="C42" s="60" t="s">
        <v>312</v>
      </c>
      <c r="D42" s="20">
        <v>15</v>
      </c>
      <c r="E42" s="20">
        <v>26</v>
      </c>
      <c r="F42" s="124">
        <v>21</v>
      </c>
      <c r="G42" s="66">
        <v>20</v>
      </c>
      <c r="H42" s="20">
        <v>26</v>
      </c>
      <c r="I42" s="161">
        <v>21</v>
      </c>
      <c r="J42" s="66">
        <v>44</v>
      </c>
      <c r="K42" s="20">
        <v>26</v>
      </c>
      <c r="L42" s="20">
        <v>26</v>
      </c>
      <c r="M42" s="20">
        <v>19</v>
      </c>
      <c r="O42" s="132"/>
      <c r="P42" s="9"/>
    </row>
    <row r="43" spans="2:16" ht="12.75">
      <c r="B43" s="35" t="s">
        <v>306</v>
      </c>
      <c r="C43" s="61" t="s">
        <v>276</v>
      </c>
      <c r="D43" s="21">
        <v>36</v>
      </c>
      <c r="E43" s="20">
        <v>36</v>
      </c>
      <c r="F43" s="125">
        <v>35</v>
      </c>
      <c r="G43" s="67">
        <v>34</v>
      </c>
      <c r="H43" s="21">
        <v>35</v>
      </c>
      <c r="I43" s="162">
        <v>35</v>
      </c>
      <c r="J43" s="67">
        <v>47</v>
      </c>
      <c r="K43" s="21">
        <v>44</v>
      </c>
      <c r="L43" s="21">
        <v>47</v>
      </c>
      <c r="M43" s="21">
        <v>45</v>
      </c>
      <c r="O43" s="137"/>
      <c r="P43" s="9"/>
    </row>
    <row r="44" spans="2:16" ht="12.75">
      <c r="B44" s="35" t="s">
        <v>304</v>
      </c>
      <c r="C44" s="62" t="s">
        <v>277</v>
      </c>
      <c r="D44" s="21">
        <v>21</v>
      </c>
      <c r="E44" s="21">
        <v>23</v>
      </c>
      <c r="F44" s="125">
        <v>23</v>
      </c>
      <c r="G44" s="67">
        <v>19</v>
      </c>
      <c r="H44" s="21">
        <v>23</v>
      </c>
      <c r="I44" s="162">
        <v>22</v>
      </c>
      <c r="J44" s="67">
        <v>23</v>
      </c>
      <c r="K44" s="21">
        <v>24</v>
      </c>
      <c r="L44" s="21">
        <v>32</v>
      </c>
      <c r="M44" s="21">
        <v>33</v>
      </c>
      <c r="O44" s="137"/>
      <c r="P44" s="9"/>
    </row>
    <row r="45" spans="2:16" ht="13.5" thickBot="1">
      <c r="B45" s="56" t="s">
        <v>305</v>
      </c>
      <c r="C45" s="63" t="s">
        <v>278</v>
      </c>
      <c r="D45" s="70">
        <v>41</v>
      </c>
      <c r="E45" s="69">
        <v>42</v>
      </c>
      <c r="F45" s="126">
        <v>40</v>
      </c>
      <c r="G45" s="201">
        <v>43</v>
      </c>
      <c r="H45" s="202">
        <v>43</v>
      </c>
      <c r="I45" s="203">
        <v>41</v>
      </c>
      <c r="J45" s="201">
        <v>34</v>
      </c>
      <c r="K45" s="202">
        <v>35</v>
      </c>
      <c r="L45" s="202">
        <v>33</v>
      </c>
      <c r="M45" s="202">
        <v>31</v>
      </c>
      <c r="O45" s="137"/>
      <c r="P45" s="9"/>
    </row>
    <row r="46" spans="2:16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6.325</v>
      </c>
      <c r="E46" s="185">
        <f t="shared" si="0"/>
        <v>4.475</v>
      </c>
      <c r="F46" s="197">
        <f t="shared" si="0"/>
        <v>4.75</v>
      </c>
      <c r="G46" s="204">
        <f t="shared" si="0"/>
        <v>6.325</v>
      </c>
      <c r="H46" s="205">
        <f t="shared" si="0"/>
        <v>4.5</v>
      </c>
      <c r="I46" s="206">
        <f t="shared" si="0"/>
        <v>4.8</v>
      </c>
      <c r="J46" s="204">
        <f t="shared" si="0"/>
        <v>3.7</v>
      </c>
      <c r="K46" s="205">
        <f t="shared" si="0"/>
        <v>6.325</v>
      </c>
      <c r="L46" s="205">
        <f t="shared" si="0"/>
        <v>4.275</v>
      </c>
      <c r="M46" s="206">
        <f t="shared" si="0"/>
        <v>4.625</v>
      </c>
      <c r="O46" s="9"/>
      <c r="P46" s="9"/>
    </row>
    <row r="47" spans="2:16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2.84225</v>
      </c>
      <c r="E47" s="188">
        <f aca="true" t="shared" si="1" ref="E47:M47">E13*$C13+E14*$C14+E15*$C15+E16*$C16+E17*$C17+E18*$C18+E19*$C19+E20*$C20+E21*$C21+E22*$C22+E23*$C23+E24*$C24+E26*$C26+E27*$C27+E28*$C28+E29*$C29</f>
        <v>2.7070000000000003</v>
      </c>
      <c r="F47" s="188">
        <f t="shared" si="1"/>
        <v>2.85</v>
      </c>
      <c r="G47" s="188">
        <f t="shared" si="1"/>
        <v>2.82125</v>
      </c>
      <c r="H47" s="188">
        <f t="shared" si="1"/>
        <v>2.563</v>
      </c>
      <c r="I47" s="188">
        <f t="shared" si="1"/>
        <v>2.697</v>
      </c>
      <c r="J47" s="188">
        <f t="shared" si="1"/>
        <v>2.673</v>
      </c>
      <c r="K47" s="188">
        <f t="shared" si="1"/>
        <v>3.314</v>
      </c>
      <c r="L47" s="188">
        <f t="shared" si="1"/>
        <v>2.7550000000000003</v>
      </c>
      <c r="M47" s="189">
        <f t="shared" si="1"/>
        <v>2.8870000000000005</v>
      </c>
      <c r="O47" s="9"/>
      <c r="P47" s="9"/>
    </row>
    <row r="48" spans="2:16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3.4827500000000002</v>
      </c>
      <c r="E48" s="191">
        <f t="shared" si="2"/>
        <v>1.7679999999999993</v>
      </c>
      <c r="F48" s="198">
        <f t="shared" si="2"/>
        <v>1.9</v>
      </c>
      <c r="G48" s="190">
        <f t="shared" si="2"/>
        <v>3.50375</v>
      </c>
      <c r="H48" s="191">
        <f t="shared" si="2"/>
        <v>1.9369999999999998</v>
      </c>
      <c r="I48" s="192">
        <f t="shared" si="2"/>
        <v>2.1029999999999998</v>
      </c>
      <c r="J48" s="190">
        <f t="shared" si="2"/>
        <v>1.0270000000000001</v>
      </c>
      <c r="K48" s="191">
        <f t="shared" si="2"/>
        <v>3.011</v>
      </c>
      <c r="L48" s="191">
        <f t="shared" si="2"/>
        <v>1.52</v>
      </c>
      <c r="M48" s="192">
        <f t="shared" si="2"/>
        <v>1.7379999999999995</v>
      </c>
      <c r="O48" s="9"/>
      <c r="P48" s="9"/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4.74775</v>
      </c>
      <c r="E49" s="194">
        <f t="shared" si="3"/>
        <v>2.662999999999999</v>
      </c>
      <c r="F49" s="199">
        <f t="shared" si="3"/>
        <v>2.85</v>
      </c>
      <c r="G49" s="207">
        <f t="shared" si="3"/>
        <v>4.76875</v>
      </c>
      <c r="H49" s="208">
        <f t="shared" si="3"/>
        <v>2.8369999999999993</v>
      </c>
      <c r="I49" s="209">
        <f t="shared" si="3"/>
        <v>3.0629999999999997</v>
      </c>
      <c r="J49" s="207">
        <f t="shared" si="3"/>
        <v>1.7670000000000003</v>
      </c>
      <c r="K49" s="208">
        <f t="shared" si="3"/>
        <v>4.276</v>
      </c>
      <c r="L49" s="208">
        <f t="shared" si="3"/>
        <v>2.3749999999999996</v>
      </c>
      <c r="M49" s="209">
        <f t="shared" si="3"/>
        <v>2.6629999999999994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5" r:id="rId1"/>
  <headerFooter alignWithMargins="0">
    <oddFooter>&amp;L&amp;8&amp;F, &amp;A&amp;C&amp;8Page &amp;P of &amp;N&amp;R&amp;8&amp;D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522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290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33</v>
      </c>
      <c r="E6" s="2" t="s">
        <v>34</v>
      </c>
      <c r="F6" s="2" t="s">
        <v>35</v>
      </c>
      <c r="G6" s="2" t="s">
        <v>36</v>
      </c>
      <c r="H6" s="2" t="s">
        <v>37</v>
      </c>
      <c r="I6" s="2" t="s">
        <v>38</v>
      </c>
      <c r="J6" s="2" t="s">
        <v>39</v>
      </c>
      <c r="K6" s="2" t="s">
        <v>40</v>
      </c>
      <c r="L6" s="5" t="s">
        <v>41</v>
      </c>
      <c r="M6" s="2" t="s">
        <v>42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9"/>
    </row>
    <row r="8" spans="2:13" ht="16.5" customHeight="1" thickBot="1" thickTop="1">
      <c r="B8" s="241" t="s">
        <v>293</v>
      </c>
      <c r="C8" s="236" t="s">
        <v>259</v>
      </c>
      <c r="D8" s="258" t="s">
        <v>496</v>
      </c>
      <c r="E8" s="254" t="s">
        <v>497</v>
      </c>
      <c r="F8" s="254" t="s">
        <v>498</v>
      </c>
      <c r="G8" s="254" t="s">
        <v>563</v>
      </c>
      <c r="H8" s="256" t="s">
        <v>564</v>
      </c>
      <c r="I8" s="15" t="s">
        <v>565</v>
      </c>
      <c r="J8" s="254" t="s">
        <v>566</v>
      </c>
      <c r="K8" s="256" t="s">
        <v>567</v>
      </c>
      <c r="L8" s="254" t="s">
        <v>568</v>
      </c>
      <c r="M8" s="254" t="s">
        <v>569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0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25</v>
      </c>
      <c r="E12" s="103">
        <v>25</v>
      </c>
      <c r="F12" s="103">
        <v>25</v>
      </c>
      <c r="G12" s="103">
        <v>25</v>
      </c>
      <c r="H12" s="103">
        <v>25</v>
      </c>
      <c r="I12" s="103">
        <v>25</v>
      </c>
      <c r="J12" s="103">
        <v>25</v>
      </c>
      <c r="K12" s="103">
        <v>25</v>
      </c>
      <c r="L12" s="103">
        <v>22</v>
      </c>
      <c r="M12" s="108">
        <v>20</v>
      </c>
    </row>
    <row r="13" spans="2:13" ht="13.5" thickTop="1">
      <c r="B13" s="97" t="str">
        <f>'Таблица цен ингредиентов'!B16</f>
        <v>Травяное сено, зрелое</v>
      </c>
      <c r="C13" s="163">
        <f>'Таблица цен ингредиентов'!C16</f>
        <v>0.08</v>
      </c>
      <c r="D13" s="95"/>
      <c r="E13" s="17">
        <v>2.4</v>
      </c>
      <c r="F13" s="17">
        <v>4</v>
      </c>
      <c r="G13" s="17">
        <v>4.5</v>
      </c>
      <c r="H13" s="17">
        <v>5.7</v>
      </c>
      <c r="I13" s="17">
        <v>5.8</v>
      </c>
      <c r="J13" s="17">
        <v>6.6</v>
      </c>
      <c r="K13" s="17">
        <v>7.1</v>
      </c>
      <c r="L13" s="17">
        <v>6.9</v>
      </c>
      <c r="M13" s="17">
        <v>11.1</v>
      </c>
    </row>
    <row r="14" spans="2:13" ht="12.75">
      <c r="B14" s="98" t="str">
        <f>'Таблица цен ингредиентов'!B22</f>
        <v>Сено бобовых, средн. зрел.</v>
      </c>
      <c r="C14" s="164">
        <f>'Таблица цен ингредиентов'!C22</f>
        <v>0.125</v>
      </c>
      <c r="D14" s="96"/>
      <c r="E14" s="19">
        <v>2.4</v>
      </c>
      <c r="F14" s="19">
        <v>4</v>
      </c>
      <c r="G14" s="19">
        <v>4.5</v>
      </c>
      <c r="H14" s="19">
        <v>5.7</v>
      </c>
      <c r="I14" s="19">
        <v>5.8</v>
      </c>
      <c r="J14" s="19">
        <v>6.6</v>
      </c>
      <c r="K14" s="19">
        <v>7.1</v>
      </c>
      <c r="L14" s="19">
        <v>6.9</v>
      </c>
      <c r="M14" s="19"/>
    </row>
    <row r="15" spans="2:13" ht="12.75">
      <c r="B15" s="98" t="str">
        <f>'Таблица цен ингредиентов'!B28</f>
        <v>Кукурузный силос, ср. спел.</v>
      </c>
      <c r="C15" s="164">
        <f>'Таблица цен ингредиентов'!C28</f>
        <v>0.03</v>
      </c>
      <c r="D15" s="96">
        <v>35</v>
      </c>
      <c r="E15" s="19">
        <v>22</v>
      </c>
      <c r="F15" s="19">
        <v>11</v>
      </c>
      <c r="G15" s="19">
        <v>10</v>
      </c>
      <c r="H15" s="19"/>
      <c r="I15" s="19"/>
      <c r="J15" s="19"/>
      <c r="K15" s="19"/>
      <c r="L15" s="19"/>
      <c r="M15" s="19"/>
    </row>
    <row r="16" spans="2:13" ht="12.75">
      <c r="B16" s="98" t="str">
        <f>'Таблица цен ингредиентов'!G20</f>
        <v>Солод - Хмель, пивовар. зерна</v>
      </c>
      <c r="C16" s="164">
        <f>'Таблица цен ингредиентов'!H20</f>
        <v>0.05</v>
      </c>
      <c r="D16" s="96"/>
      <c r="E16" s="19"/>
      <c r="F16" s="19"/>
      <c r="G16" s="19">
        <v>10</v>
      </c>
      <c r="H16" s="19">
        <v>10</v>
      </c>
      <c r="I16" s="19">
        <v>10</v>
      </c>
      <c r="J16" s="19"/>
      <c r="K16" s="19"/>
      <c r="L16" s="19"/>
      <c r="M16" s="19"/>
    </row>
    <row r="17" spans="2:13" ht="12.75">
      <c r="B17" s="98" t="str">
        <f>'Таблица цен ингредиентов'!L22</f>
        <v>Семена подсолнуха</v>
      </c>
      <c r="C17" s="164">
        <f>'Таблица цен ингредиентов'!M22</f>
        <v>0.25</v>
      </c>
      <c r="D17" s="96"/>
      <c r="E17" s="19"/>
      <c r="F17" s="19"/>
      <c r="G17" s="19"/>
      <c r="H17" s="19"/>
      <c r="I17" s="19"/>
      <c r="J17" s="19"/>
      <c r="K17" s="19"/>
      <c r="L17" s="19"/>
      <c r="M17" s="19">
        <v>1</v>
      </c>
    </row>
    <row r="18" spans="2:13" ht="12.75">
      <c r="B18" s="98" t="str">
        <f>'Таблица цен ингредиентов'!L24</f>
        <v>Жмых подсолнуха, со скорл.</v>
      </c>
      <c r="C18" s="164">
        <f>'Таблица цен ингредиентов'!M24</f>
        <v>0.2</v>
      </c>
      <c r="D18" s="96"/>
      <c r="E18" s="19"/>
      <c r="F18" s="19"/>
      <c r="G18" s="19"/>
      <c r="H18" s="19"/>
      <c r="I18" s="19"/>
      <c r="J18" s="19"/>
      <c r="K18" s="19"/>
      <c r="L18" s="19"/>
      <c r="M18" s="19">
        <v>3</v>
      </c>
    </row>
    <row r="19" spans="2:13" ht="12.75">
      <c r="B19" s="98" t="str">
        <f>'Таблица цен ингредиентов'!G18</f>
        <v>Кукурузное зерно, молотое</v>
      </c>
      <c r="C19" s="164">
        <f>'Таблица цен ингредиентов'!H18</f>
        <v>0.18</v>
      </c>
      <c r="D19" s="96">
        <v>2</v>
      </c>
      <c r="E19" s="19">
        <v>3.5</v>
      </c>
      <c r="F19" s="19">
        <v>5</v>
      </c>
      <c r="G19" s="19">
        <v>4</v>
      </c>
      <c r="H19" s="19">
        <v>6</v>
      </c>
      <c r="I19" s="19">
        <v>8</v>
      </c>
      <c r="J19" s="19">
        <v>8</v>
      </c>
      <c r="K19" s="19">
        <v>6</v>
      </c>
      <c r="L19" s="19">
        <v>6</v>
      </c>
      <c r="M19" s="19">
        <v>4.5</v>
      </c>
    </row>
    <row r="20" spans="2:13" ht="12.75">
      <c r="B20" s="98" t="str">
        <f>'Таблица цен ингредиентов'!L10</f>
        <v>Соевый жмых, 44% химически</v>
      </c>
      <c r="C20" s="164">
        <f>'Таблица цен ингредиентов'!M10</f>
        <v>0.3</v>
      </c>
      <c r="D20" s="96">
        <v>2.7</v>
      </c>
      <c r="E20" s="19">
        <v>2.5</v>
      </c>
      <c r="F20" s="19">
        <v>2.3</v>
      </c>
      <c r="G20" s="19">
        <v>1.3</v>
      </c>
      <c r="H20" s="19">
        <v>1</v>
      </c>
      <c r="I20" s="19">
        <v>0.8</v>
      </c>
      <c r="J20" s="19">
        <v>1.8</v>
      </c>
      <c r="K20" s="19">
        <v>0.7</v>
      </c>
      <c r="L20" s="19"/>
      <c r="M20" s="19"/>
    </row>
    <row r="21" spans="2:13" ht="12.75">
      <c r="B21" s="98" t="str">
        <f>'Таблица цен ингредиентов'!L18</f>
        <v>Соевые бобы, сырые, целые</v>
      </c>
      <c r="C21" s="164">
        <f>'Таблица цен ингредиентов'!M18</f>
        <v>0.2</v>
      </c>
      <c r="D21" s="34"/>
      <c r="E21" s="24"/>
      <c r="F21" s="24"/>
      <c r="G21" s="24"/>
      <c r="H21" s="24"/>
      <c r="I21" s="19"/>
      <c r="J21" s="19"/>
      <c r="K21" s="19">
        <v>2.1</v>
      </c>
      <c r="L21" s="19">
        <v>2</v>
      </c>
      <c r="M21" s="19">
        <v>1</v>
      </c>
    </row>
    <row r="22" spans="2:13" ht="12.75">
      <c r="B22" s="98" t="str">
        <f>'Таблица цен ингредиентов'!G16</f>
        <v>Пшеничные высевки</v>
      </c>
      <c r="C22" s="164">
        <f>'Таблица цен ингредиентов'!H16</f>
        <v>0.18</v>
      </c>
      <c r="D22" s="96">
        <v>3.5</v>
      </c>
      <c r="E22" s="19">
        <v>3</v>
      </c>
      <c r="F22" s="19">
        <v>3</v>
      </c>
      <c r="G22" s="19">
        <v>2</v>
      </c>
      <c r="H22" s="19">
        <v>2</v>
      </c>
      <c r="I22" s="19"/>
      <c r="J22" s="19"/>
      <c r="K22" s="19"/>
      <c r="L22" s="19"/>
      <c r="M22" s="19"/>
    </row>
    <row r="23" spans="2:13" ht="12.75">
      <c r="B23" s="98"/>
      <c r="C23" s="164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24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0.18</v>
      </c>
      <c r="E27" s="24">
        <v>0.16</v>
      </c>
      <c r="F27" s="24">
        <v>0.16</v>
      </c>
      <c r="G27" s="24">
        <v>0.16</v>
      </c>
      <c r="H27" s="24">
        <v>0.16</v>
      </c>
      <c r="I27" s="24">
        <v>0.08</v>
      </c>
      <c r="J27" s="24">
        <v>0.08</v>
      </c>
      <c r="K27" s="24">
        <v>0.08</v>
      </c>
      <c r="L27" s="24">
        <v>0.08</v>
      </c>
      <c r="M27" s="24">
        <v>0.16</v>
      </c>
    </row>
    <row r="28" spans="2:13" ht="13.5" thickBot="1">
      <c r="B28" s="22" t="s">
        <v>265</v>
      </c>
      <c r="C28" s="164">
        <f>'Демонстрация качества фуража'!C28</f>
        <v>0.1</v>
      </c>
      <c r="D28" s="34">
        <v>0.12</v>
      </c>
      <c r="E28" s="23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/>
      <c r="E29" s="23"/>
      <c r="F29" s="23"/>
      <c r="G29" s="23"/>
      <c r="H29" s="23"/>
      <c r="I29" s="23">
        <v>0.08</v>
      </c>
      <c r="J29" s="23">
        <v>0.08</v>
      </c>
      <c r="K29" s="23">
        <v>0.08</v>
      </c>
      <c r="L29" s="23">
        <v>0.08</v>
      </c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20.1</v>
      </c>
      <c r="E33" s="17">
        <v>20.1</v>
      </c>
      <c r="F33" s="17">
        <v>20.1</v>
      </c>
      <c r="G33" s="17">
        <v>20.1</v>
      </c>
      <c r="H33" s="17">
        <v>20.1</v>
      </c>
      <c r="I33" s="17">
        <v>20.1</v>
      </c>
      <c r="J33" s="17">
        <v>20.1</v>
      </c>
      <c r="K33" s="17">
        <v>20.1</v>
      </c>
      <c r="L33" s="17">
        <v>19</v>
      </c>
      <c r="M33" s="17">
        <v>18.3</v>
      </c>
    </row>
    <row r="34" spans="2:13" ht="12.75" customHeight="1">
      <c r="B34" s="247" t="s">
        <v>296</v>
      </c>
      <c r="C34" s="79" t="s">
        <v>340</v>
      </c>
      <c r="D34" s="19">
        <v>20.6</v>
      </c>
      <c r="E34" s="19">
        <v>26.2</v>
      </c>
      <c r="F34" s="19">
        <v>26.2</v>
      </c>
      <c r="G34" s="19">
        <v>25.7</v>
      </c>
      <c r="H34" s="19">
        <v>26</v>
      </c>
      <c r="I34" s="19">
        <v>26</v>
      </c>
      <c r="J34" s="19">
        <v>27.2</v>
      </c>
      <c r="K34" s="19">
        <v>25.1</v>
      </c>
      <c r="L34" s="19">
        <v>24.7</v>
      </c>
      <c r="M34" s="19">
        <v>23.4</v>
      </c>
    </row>
    <row r="35" spans="2:13" ht="12.75">
      <c r="B35" s="247" t="s">
        <v>297</v>
      </c>
      <c r="C35" s="79" t="s">
        <v>269</v>
      </c>
      <c r="D35" s="19">
        <v>25.3</v>
      </c>
      <c r="E35" s="19">
        <v>25.2</v>
      </c>
      <c r="F35" s="19">
        <v>25.3</v>
      </c>
      <c r="G35" s="19">
        <v>25.1</v>
      </c>
      <c r="H35" s="19">
        <v>25.2</v>
      </c>
      <c r="I35" s="19">
        <v>25.2</v>
      </c>
      <c r="J35" s="19">
        <v>25.2</v>
      </c>
      <c r="K35" s="19">
        <v>25.2</v>
      </c>
      <c r="L35" s="19">
        <v>22.1</v>
      </c>
      <c r="M35" s="19">
        <v>20.2</v>
      </c>
    </row>
    <row r="36" spans="2:13" ht="13.5" thickBot="1">
      <c r="B36" s="35" t="s">
        <v>298</v>
      </c>
      <c r="C36" s="80" t="s">
        <v>270</v>
      </c>
      <c r="D36" s="20">
        <v>48</v>
      </c>
      <c r="E36" s="20">
        <v>207</v>
      </c>
      <c r="F36" s="20">
        <v>324</v>
      </c>
      <c r="G36" s="20">
        <v>363</v>
      </c>
      <c r="H36" s="20">
        <v>397</v>
      </c>
      <c r="I36" s="20">
        <v>178</v>
      </c>
      <c r="J36" s="20">
        <v>422</v>
      </c>
      <c r="K36" s="20">
        <v>419</v>
      </c>
      <c r="L36" s="20">
        <v>251</v>
      </c>
      <c r="M36" s="20">
        <v>86</v>
      </c>
    </row>
    <row r="37" spans="2:13" ht="13.5" thickTop="1">
      <c r="B37" s="35" t="s">
        <v>299</v>
      </c>
      <c r="C37" s="81" t="s">
        <v>308</v>
      </c>
      <c r="D37" s="20">
        <v>17</v>
      </c>
      <c r="E37" s="20">
        <v>14</v>
      </c>
      <c r="F37" s="20">
        <v>16</v>
      </c>
      <c r="G37" s="20">
        <v>8</v>
      </c>
      <c r="H37" s="20">
        <v>10</v>
      </c>
      <c r="I37" s="20">
        <v>14</v>
      </c>
      <c r="J37" s="20">
        <v>14</v>
      </c>
      <c r="K37" s="20">
        <v>9</v>
      </c>
      <c r="L37" s="20">
        <v>9</v>
      </c>
      <c r="M37" s="20">
        <v>15</v>
      </c>
    </row>
    <row r="38" spans="2:13" ht="12.75">
      <c r="B38" s="35" t="s">
        <v>279</v>
      </c>
      <c r="C38" s="58" t="s">
        <v>340</v>
      </c>
      <c r="D38" s="19">
        <v>15</v>
      </c>
      <c r="E38" s="19">
        <v>15.8</v>
      </c>
      <c r="F38" s="19">
        <v>16.4</v>
      </c>
      <c r="G38" s="19">
        <v>16.6</v>
      </c>
      <c r="H38" s="19">
        <v>16.8</v>
      </c>
      <c r="I38" s="19">
        <v>15.8</v>
      </c>
      <c r="J38" s="19">
        <v>17.1</v>
      </c>
      <c r="K38" s="19">
        <v>17.1</v>
      </c>
      <c r="L38" s="19">
        <v>15.9</v>
      </c>
      <c r="M38" s="19">
        <v>14.8</v>
      </c>
    </row>
    <row r="39" spans="2:13" ht="12.75">
      <c r="B39" s="244" t="s">
        <v>300</v>
      </c>
      <c r="C39" s="58" t="s">
        <v>309</v>
      </c>
      <c r="D39" s="20">
        <v>10.2</v>
      </c>
      <c r="E39" s="19">
        <v>10.9</v>
      </c>
      <c r="F39" s="19">
        <v>11.5</v>
      </c>
      <c r="G39" s="19">
        <v>11.6</v>
      </c>
      <c r="H39" s="19">
        <v>11.8</v>
      </c>
      <c r="I39" s="19">
        <v>10.8</v>
      </c>
      <c r="J39" s="19">
        <v>12.1</v>
      </c>
      <c r="K39" s="19">
        <v>12</v>
      </c>
      <c r="L39" s="19">
        <v>11.3</v>
      </c>
      <c r="M39" s="19">
        <v>10.5</v>
      </c>
    </row>
    <row r="40" spans="2:13" ht="12.75">
      <c r="B40" s="245" t="s">
        <v>301</v>
      </c>
      <c r="C40" s="58" t="s">
        <v>310</v>
      </c>
      <c r="D40" s="20">
        <v>4.8</v>
      </c>
      <c r="E40" s="19">
        <v>4.9</v>
      </c>
      <c r="F40" s="19">
        <v>4.9</v>
      </c>
      <c r="G40" s="19">
        <v>5.1</v>
      </c>
      <c r="H40" s="19">
        <v>5</v>
      </c>
      <c r="I40" s="19">
        <v>5</v>
      </c>
      <c r="J40" s="19">
        <v>5</v>
      </c>
      <c r="K40" s="19">
        <v>5</v>
      </c>
      <c r="L40" s="19">
        <v>4.6</v>
      </c>
      <c r="M40" s="19">
        <v>4.3</v>
      </c>
    </row>
    <row r="41" spans="2:13" ht="13.5" thickBot="1">
      <c r="B41" s="35" t="s">
        <v>302</v>
      </c>
      <c r="C41" s="59" t="s">
        <v>341</v>
      </c>
      <c r="D41" s="20">
        <v>24</v>
      </c>
      <c r="E41" s="20">
        <v>24</v>
      </c>
      <c r="F41" s="20">
        <v>25</v>
      </c>
      <c r="G41" s="20">
        <v>28</v>
      </c>
      <c r="H41" s="20">
        <v>27</v>
      </c>
      <c r="I41" s="20">
        <v>15</v>
      </c>
      <c r="J41" s="20">
        <v>20</v>
      </c>
      <c r="K41" s="20">
        <v>20</v>
      </c>
      <c r="L41" s="20">
        <v>21</v>
      </c>
      <c r="M41" s="20">
        <v>26</v>
      </c>
    </row>
    <row r="42" spans="2:13" ht="13.5" thickTop="1">
      <c r="B42" s="35" t="s">
        <v>303</v>
      </c>
      <c r="C42" s="60" t="s">
        <v>312</v>
      </c>
      <c r="D42" s="20">
        <v>21</v>
      </c>
      <c r="E42" s="20">
        <v>17</v>
      </c>
      <c r="F42" s="20">
        <v>17</v>
      </c>
      <c r="G42" s="20">
        <v>13</v>
      </c>
      <c r="H42" s="20">
        <v>13</v>
      </c>
      <c r="I42" s="20">
        <v>14</v>
      </c>
      <c r="J42" s="20">
        <v>13</v>
      </c>
      <c r="K42" s="20">
        <v>13</v>
      </c>
      <c r="L42" s="20">
        <v>12</v>
      </c>
      <c r="M42" s="20">
        <v>13</v>
      </c>
    </row>
    <row r="43" spans="2:13" ht="12.75">
      <c r="B43" s="35" t="s">
        <v>306</v>
      </c>
      <c r="C43" s="61" t="s">
        <v>276</v>
      </c>
      <c r="D43" s="20">
        <v>37</v>
      </c>
      <c r="E43" s="21">
        <v>37</v>
      </c>
      <c r="F43" s="21">
        <v>36.8</v>
      </c>
      <c r="G43" s="21">
        <v>41</v>
      </c>
      <c r="H43" s="21">
        <v>39</v>
      </c>
      <c r="I43" s="21">
        <v>36</v>
      </c>
      <c r="J43" s="21">
        <v>38</v>
      </c>
      <c r="K43" s="21">
        <v>38</v>
      </c>
      <c r="L43" s="21">
        <v>39</v>
      </c>
      <c r="M43" s="21">
        <v>46</v>
      </c>
    </row>
    <row r="44" spans="2:13" ht="12.75">
      <c r="B44" s="35" t="s">
        <v>304</v>
      </c>
      <c r="C44" s="62" t="s">
        <v>277</v>
      </c>
      <c r="D44" s="21">
        <v>21</v>
      </c>
      <c r="E44" s="21">
        <v>22</v>
      </c>
      <c r="F44" s="21">
        <v>22</v>
      </c>
      <c r="G44" s="21">
        <v>24</v>
      </c>
      <c r="H44" s="21">
        <v>23</v>
      </c>
      <c r="I44" s="21">
        <v>22</v>
      </c>
      <c r="J44" s="21">
        <v>25</v>
      </c>
      <c r="K44" s="21">
        <v>25</v>
      </c>
      <c r="L44" s="21">
        <v>25</v>
      </c>
      <c r="M44" s="21">
        <v>28</v>
      </c>
    </row>
    <row r="45" spans="2:13" ht="13.5" thickBot="1">
      <c r="B45" s="56" t="s">
        <v>305</v>
      </c>
      <c r="C45" s="63" t="s">
        <v>278</v>
      </c>
      <c r="D45" s="69">
        <v>40</v>
      </c>
      <c r="E45" s="70">
        <v>39</v>
      </c>
      <c r="F45" s="70">
        <v>39</v>
      </c>
      <c r="G45" s="70">
        <v>36</v>
      </c>
      <c r="H45" s="70">
        <v>38</v>
      </c>
      <c r="I45" s="70">
        <v>42</v>
      </c>
      <c r="J45" s="70">
        <v>36</v>
      </c>
      <c r="K45" s="70">
        <v>36</v>
      </c>
      <c r="L45" s="70">
        <v>37</v>
      </c>
      <c r="M45" s="70">
        <v>32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6.325</v>
      </c>
      <c r="E46" s="185">
        <f t="shared" si="0"/>
        <v>6.3</v>
      </c>
      <c r="F46" s="185">
        <f t="shared" si="0"/>
        <v>6.325</v>
      </c>
      <c r="G46" s="185">
        <f t="shared" si="0"/>
        <v>6.275</v>
      </c>
      <c r="H46" s="185">
        <f t="shared" si="0"/>
        <v>6.3</v>
      </c>
      <c r="I46" s="185">
        <f t="shared" si="0"/>
        <v>6.3</v>
      </c>
      <c r="J46" s="185">
        <f t="shared" si="0"/>
        <v>6.3</v>
      </c>
      <c r="K46" s="185">
        <f t="shared" si="0"/>
        <v>6.3</v>
      </c>
      <c r="L46" s="185">
        <f t="shared" si="0"/>
        <v>5.525</v>
      </c>
      <c r="M46" s="186">
        <f t="shared" si="0"/>
        <v>5.05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2.94</v>
      </c>
      <c r="E47" s="188">
        <f aca="true" t="shared" si="1" ref="E47:M47">E13*$C13+E14*$C14+E15*$C15+E16*$C16+E17*$C17+E18*$C18+E19*$C19+E20*$C20+E21*$C21+E22*$C22+E23*$C23+E24*$C24+E26*$C26+E27*$C27+E28*$C28+E29*$C29</f>
        <v>3.16</v>
      </c>
      <c r="F47" s="188">
        <f t="shared" si="1"/>
        <v>3.368</v>
      </c>
      <c r="G47" s="188">
        <f t="shared" si="1"/>
        <v>3.2805</v>
      </c>
      <c r="H47" s="188">
        <f t="shared" si="1"/>
        <v>3.4964999999999997</v>
      </c>
      <c r="I47" s="188">
        <f t="shared" si="1"/>
        <v>3.473</v>
      </c>
      <c r="J47" s="188">
        <f t="shared" si="1"/>
        <v>3.4370000000000003</v>
      </c>
      <c r="K47" s="188">
        <f t="shared" si="1"/>
        <v>3.2695</v>
      </c>
      <c r="L47" s="188">
        <f t="shared" si="1"/>
        <v>2.9985000000000004</v>
      </c>
      <c r="M47" s="189">
        <f t="shared" si="1"/>
        <v>2.8360000000000003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3.3850000000000002</v>
      </c>
      <c r="E48" s="191">
        <f t="shared" si="2"/>
        <v>3.1399999999999997</v>
      </c>
      <c r="F48" s="191">
        <f t="shared" si="2"/>
        <v>2.9570000000000003</v>
      </c>
      <c r="G48" s="191">
        <f t="shared" si="2"/>
        <v>2.9945000000000004</v>
      </c>
      <c r="H48" s="191">
        <f t="shared" si="2"/>
        <v>2.8035</v>
      </c>
      <c r="I48" s="191">
        <f t="shared" si="2"/>
        <v>2.827</v>
      </c>
      <c r="J48" s="191">
        <f t="shared" si="2"/>
        <v>2.8629999999999995</v>
      </c>
      <c r="K48" s="191">
        <f t="shared" si="2"/>
        <v>3.0305</v>
      </c>
      <c r="L48" s="191">
        <f t="shared" si="2"/>
        <v>2.5265</v>
      </c>
      <c r="M48" s="192">
        <f t="shared" si="2"/>
        <v>2.2139999999999995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4.65</v>
      </c>
      <c r="E49" s="194">
        <f t="shared" si="3"/>
        <v>4.3999999999999995</v>
      </c>
      <c r="F49" s="194">
        <f t="shared" si="3"/>
        <v>4.2219999999999995</v>
      </c>
      <c r="G49" s="194">
        <f t="shared" si="3"/>
        <v>4.2495</v>
      </c>
      <c r="H49" s="194">
        <f t="shared" si="3"/>
        <v>4.0634999999999994</v>
      </c>
      <c r="I49" s="194">
        <f t="shared" si="3"/>
        <v>4.087</v>
      </c>
      <c r="J49" s="194">
        <f t="shared" si="3"/>
        <v>4.122999999999999</v>
      </c>
      <c r="K49" s="194">
        <f t="shared" si="3"/>
        <v>4.2905</v>
      </c>
      <c r="L49" s="194">
        <f t="shared" si="3"/>
        <v>3.6314999999999995</v>
      </c>
      <c r="M49" s="195">
        <f t="shared" si="3"/>
        <v>3.2239999999999993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523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43</v>
      </c>
      <c r="E6" s="2" t="s">
        <v>44</v>
      </c>
      <c r="F6" s="2" t="s">
        <v>45</v>
      </c>
      <c r="G6" s="2" t="s">
        <v>46</v>
      </c>
      <c r="H6" s="2" t="s">
        <v>47</v>
      </c>
      <c r="I6" s="2" t="s">
        <v>48</v>
      </c>
      <c r="J6" s="2" t="s">
        <v>49</v>
      </c>
      <c r="K6" s="2" t="s">
        <v>50</v>
      </c>
      <c r="L6" s="5" t="s">
        <v>51</v>
      </c>
      <c r="M6" s="2" t="s">
        <v>52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2"/>
    </row>
    <row r="8" spans="2:13" ht="16.5" customHeight="1" thickBot="1" thickTop="1">
      <c r="B8" s="241" t="s">
        <v>293</v>
      </c>
      <c r="C8" s="236" t="s">
        <v>259</v>
      </c>
      <c r="D8" s="258" t="s">
        <v>499</v>
      </c>
      <c r="E8" s="254" t="s">
        <v>500</v>
      </c>
      <c r="F8" s="254" t="s">
        <v>570</v>
      </c>
      <c r="G8" s="254" t="s">
        <v>571</v>
      </c>
      <c r="H8" s="256" t="s">
        <v>572</v>
      </c>
      <c r="I8" s="254" t="s">
        <v>573</v>
      </c>
      <c r="J8" s="254" t="s">
        <v>574</v>
      </c>
      <c r="K8" s="266" t="s">
        <v>575</v>
      </c>
      <c r="L8" s="254" t="s">
        <v>576</v>
      </c>
      <c r="M8" s="254" t="s">
        <v>501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23</v>
      </c>
      <c r="E12" s="103">
        <v>25</v>
      </c>
      <c r="F12" s="103">
        <v>25</v>
      </c>
      <c r="G12" s="103">
        <v>25</v>
      </c>
      <c r="H12" s="103">
        <v>25</v>
      </c>
      <c r="I12" s="103">
        <v>21</v>
      </c>
      <c r="J12" s="103">
        <v>25</v>
      </c>
      <c r="K12" s="103">
        <v>25</v>
      </c>
      <c r="L12" s="103">
        <v>25</v>
      </c>
      <c r="M12" s="108">
        <v>25</v>
      </c>
    </row>
    <row r="13" spans="2:13" ht="13.5" thickTop="1">
      <c r="B13" s="97" t="str">
        <f>'Таблица цен ингредиентов'!B16</f>
        <v>Травяное сено, зрелое</v>
      </c>
      <c r="C13" s="163">
        <f>'Таблица цен ингредиентов'!C16</f>
        <v>0.08</v>
      </c>
      <c r="D13" s="95"/>
      <c r="E13" s="17">
        <v>10.7</v>
      </c>
      <c r="F13" s="17">
        <v>10.3</v>
      </c>
      <c r="G13" s="17">
        <v>11.7</v>
      </c>
      <c r="H13" s="17">
        <v>11.8</v>
      </c>
      <c r="I13" s="17">
        <v>11</v>
      </c>
      <c r="J13" s="17">
        <v>14.4</v>
      </c>
      <c r="K13" s="17">
        <v>11</v>
      </c>
      <c r="L13" s="17"/>
      <c r="M13" s="17"/>
    </row>
    <row r="14" spans="2:13" ht="12.75">
      <c r="B14" s="98" t="str">
        <f>'Таблица цен ингредиентов'!B22</f>
        <v>Сено бобовых, средн. зрел.</v>
      </c>
      <c r="C14" s="164">
        <f>'Таблица цен ингредиентов'!C22</f>
        <v>0.125</v>
      </c>
      <c r="D14" s="96">
        <v>12</v>
      </c>
      <c r="E14" s="19"/>
      <c r="F14" s="19"/>
      <c r="G14" s="19"/>
      <c r="H14" s="19"/>
      <c r="I14" s="19"/>
      <c r="J14" s="19"/>
      <c r="K14" s="19"/>
      <c r="L14" s="19">
        <v>11.5</v>
      </c>
      <c r="M14" s="19">
        <v>14</v>
      </c>
    </row>
    <row r="15" spans="2:13" ht="12.75">
      <c r="B15" s="98" t="str">
        <f>'Таблица цен ингредиентов'!G20</f>
        <v>Солод - Хмель, пивовар. зерна</v>
      </c>
      <c r="C15" s="164">
        <f>'Таблица цен ингредиентов'!H20</f>
        <v>0.05</v>
      </c>
      <c r="D15" s="96"/>
      <c r="E15" s="19"/>
      <c r="F15" s="19"/>
      <c r="G15" s="19"/>
      <c r="H15" s="19"/>
      <c r="I15" s="19"/>
      <c r="J15" s="19">
        <v>10</v>
      </c>
      <c r="K15" s="19">
        <v>10</v>
      </c>
      <c r="L15" s="19">
        <v>10</v>
      </c>
      <c r="M15" s="19"/>
    </row>
    <row r="16" spans="2:13" ht="12.75">
      <c r="B16" s="98" t="str">
        <f>'Таблица цен ингредиентов'!L22</f>
        <v>Семена подсолнуха</v>
      </c>
      <c r="C16" s="164">
        <f>'Таблица цен ингредиентов'!M22</f>
        <v>0.25</v>
      </c>
      <c r="D16" s="96"/>
      <c r="E16" s="19"/>
      <c r="F16" s="19"/>
      <c r="G16" s="19"/>
      <c r="H16" s="19">
        <v>2.3</v>
      </c>
      <c r="I16" s="19">
        <v>3</v>
      </c>
      <c r="J16" s="19"/>
      <c r="K16" s="19">
        <v>1.1</v>
      </c>
      <c r="L16" s="19"/>
      <c r="M16" s="19"/>
    </row>
    <row r="17" spans="2:13" ht="12.75">
      <c r="B17" s="98" t="str">
        <f>'Таблица цен ингредиентов'!L24</f>
        <v>Жмых подсолнуха, со скорл.</v>
      </c>
      <c r="C17" s="164">
        <f>'Таблица цен ингредиентов'!M24</f>
        <v>0.2</v>
      </c>
      <c r="D17" s="96"/>
      <c r="E17" s="19"/>
      <c r="F17" s="19">
        <v>2.5</v>
      </c>
      <c r="G17" s="19"/>
      <c r="H17" s="19">
        <v>2</v>
      </c>
      <c r="I17" s="19">
        <v>2.1</v>
      </c>
      <c r="J17" s="19"/>
      <c r="K17" s="19">
        <v>2</v>
      </c>
      <c r="L17" s="19"/>
      <c r="M17" s="19"/>
    </row>
    <row r="18" spans="2:13" ht="12.75">
      <c r="B18" s="98" t="str">
        <f>'Таблица цен ингредиентов'!G18</f>
        <v>Кукурузное зерно, молотое</v>
      </c>
      <c r="C18" s="164">
        <f>'Таблица цен ингредиентов'!H18</f>
        <v>0.18</v>
      </c>
      <c r="D18" s="96">
        <v>8</v>
      </c>
      <c r="E18" s="19">
        <v>6</v>
      </c>
      <c r="F18" s="19">
        <v>8</v>
      </c>
      <c r="G18" s="19">
        <v>9</v>
      </c>
      <c r="H18" s="19">
        <v>5</v>
      </c>
      <c r="I18" s="19">
        <v>4</v>
      </c>
      <c r="J18" s="19">
        <v>4</v>
      </c>
      <c r="K18" s="19">
        <v>5</v>
      </c>
      <c r="L18" s="19">
        <v>8</v>
      </c>
      <c r="M18" s="19">
        <v>7</v>
      </c>
    </row>
    <row r="19" spans="2:13" ht="12.75">
      <c r="B19" s="98" t="str">
        <f>'Таблица цен ингредиентов'!L10</f>
        <v>Соевый жмых, 44% химически</v>
      </c>
      <c r="C19" s="164">
        <f>'Таблица цен ингредиентов'!M10</f>
        <v>0.3</v>
      </c>
      <c r="D19" s="96"/>
      <c r="E19" s="19"/>
      <c r="F19" s="19">
        <v>1.7</v>
      </c>
      <c r="G19" s="19">
        <v>1.8</v>
      </c>
      <c r="H19" s="19">
        <v>1.6</v>
      </c>
      <c r="I19" s="19"/>
      <c r="J19" s="19"/>
      <c r="K19" s="19"/>
      <c r="L19" s="19"/>
      <c r="M19" s="19">
        <v>2</v>
      </c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>
        <v>2.1</v>
      </c>
      <c r="E20" s="19">
        <v>2.1</v>
      </c>
      <c r="F20" s="19"/>
      <c r="G20" s="19"/>
      <c r="H20" s="19"/>
      <c r="I20" s="19">
        <v>1</v>
      </c>
      <c r="J20" s="19">
        <v>2</v>
      </c>
      <c r="K20" s="19">
        <v>1.2</v>
      </c>
      <c r="L20" s="19">
        <v>1</v>
      </c>
      <c r="M20" s="19"/>
    </row>
    <row r="21" spans="2:13" ht="12.75">
      <c r="B21" s="98" t="str">
        <f>'Таблица цен ингредиентов'!G16</f>
        <v>Пшеничные высевки</v>
      </c>
      <c r="C21" s="164">
        <f>'Таблица цен ингредиентов'!H16</f>
        <v>0.18</v>
      </c>
      <c r="D21" s="96"/>
      <c r="E21" s="19">
        <v>4</v>
      </c>
      <c r="F21" s="19"/>
      <c r="G21" s="19"/>
      <c r="H21" s="19"/>
      <c r="I21" s="19"/>
      <c r="J21" s="19"/>
      <c r="K21" s="19"/>
      <c r="L21" s="19"/>
      <c r="M21" s="19"/>
    </row>
    <row r="22" spans="2:13" ht="12.75">
      <c r="B22" s="98" t="str">
        <f>'Таблица цен ингредиентов'!L20</f>
        <v>Мочевина</v>
      </c>
      <c r="C22" s="164">
        <f>'Таблица цен ингредиентов'!M20</f>
        <v>0.25</v>
      </c>
      <c r="D22" s="34"/>
      <c r="E22" s="24"/>
      <c r="F22" s="24"/>
      <c r="G22" s="24">
        <v>0.15</v>
      </c>
      <c r="H22" s="24"/>
      <c r="I22" s="24"/>
      <c r="J22" s="24"/>
      <c r="K22" s="24"/>
      <c r="L22" s="24"/>
      <c r="M22" s="24"/>
    </row>
    <row r="23" spans="2:13" ht="12.75">
      <c r="B23" s="98"/>
      <c r="C23" s="164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</v>
      </c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0.08</v>
      </c>
      <c r="M27" s="24">
        <v>0.06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0.11</v>
      </c>
      <c r="E29" s="23"/>
      <c r="F29" s="23"/>
      <c r="G29" s="23">
        <v>0.1</v>
      </c>
      <c r="H29" s="23"/>
      <c r="I29" s="23"/>
      <c r="J29" s="23"/>
      <c r="K29" s="23"/>
      <c r="L29" s="23">
        <v>0.08</v>
      </c>
      <c r="M29" s="23">
        <v>0.1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19.4</v>
      </c>
      <c r="E33" s="17">
        <v>20.1</v>
      </c>
      <c r="F33" s="17">
        <v>20.1</v>
      </c>
      <c r="G33" s="17">
        <v>20.1</v>
      </c>
      <c r="H33" s="17">
        <v>20.1</v>
      </c>
      <c r="I33" s="17">
        <v>18.6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340</v>
      </c>
      <c r="D34" s="19">
        <v>27.1</v>
      </c>
      <c r="E34" s="19">
        <v>25.6</v>
      </c>
      <c r="F34" s="19">
        <v>25.6</v>
      </c>
      <c r="G34" s="19">
        <v>25.5</v>
      </c>
      <c r="H34" s="19">
        <v>29</v>
      </c>
      <c r="I34" s="19">
        <v>26.3</v>
      </c>
      <c r="J34" s="19">
        <v>26.1</v>
      </c>
      <c r="K34" s="19">
        <v>27.8</v>
      </c>
      <c r="L34" s="19">
        <v>27.7</v>
      </c>
      <c r="M34" s="19">
        <v>26.7</v>
      </c>
    </row>
    <row r="35" spans="2:13" ht="12.75">
      <c r="B35" s="247" t="s">
        <v>297</v>
      </c>
      <c r="C35" s="79" t="s">
        <v>269</v>
      </c>
      <c r="D35" s="19">
        <v>23.4</v>
      </c>
      <c r="E35" s="19">
        <v>25.1</v>
      </c>
      <c r="F35" s="19">
        <v>25.2</v>
      </c>
      <c r="G35" s="19">
        <v>25.2</v>
      </c>
      <c r="H35" s="19">
        <v>25.1</v>
      </c>
      <c r="I35" s="19">
        <v>21.1</v>
      </c>
      <c r="J35" s="19">
        <v>25.2</v>
      </c>
      <c r="K35" s="19">
        <v>25.2</v>
      </c>
      <c r="L35" s="19">
        <v>25.1</v>
      </c>
      <c r="M35" s="19">
        <v>25.2</v>
      </c>
    </row>
    <row r="36" spans="2:13" ht="13.5" thickBot="1">
      <c r="B36" s="35" t="s">
        <v>298</v>
      </c>
      <c r="C36" s="80" t="s">
        <v>270</v>
      </c>
      <c r="D36" s="20">
        <v>647</v>
      </c>
      <c r="E36" s="20">
        <v>20</v>
      </c>
      <c r="F36" s="20">
        <v>36</v>
      </c>
      <c r="G36" s="20">
        <v>31</v>
      </c>
      <c r="H36" s="20">
        <v>103</v>
      </c>
      <c r="I36" s="20">
        <v>113</v>
      </c>
      <c r="J36" s="20">
        <v>41</v>
      </c>
      <c r="K36" s="20">
        <v>129</v>
      </c>
      <c r="L36" s="20">
        <v>658</v>
      </c>
      <c r="M36" s="20">
        <v>965</v>
      </c>
    </row>
    <row r="37" spans="2:13" ht="13.5" thickTop="1">
      <c r="B37" s="35" t="s">
        <v>299</v>
      </c>
      <c r="C37" s="81" t="s">
        <v>308</v>
      </c>
      <c r="D37" s="20">
        <v>27</v>
      </c>
      <c r="E37" s="20">
        <v>5</v>
      </c>
      <c r="F37" s="20">
        <v>15</v>
      </c>
      <c r="G37" s="20">
        <v>12</v>
      </c>
      <c r="H37" s="20">
        <v>4</v>
      </c>
      <c r="I37" s="20">
        <v>6</v>
      </c>
      <c r="J37" s="20">
        <v>16</v>
      </c>
      <c r="K37" s="20">
        <v>14</v>
      </c>
      <c r="L37" s="20">
        <v>8</v>
      </c>
      <c r="M37" s="20">
        <v>14</v>
      </c>
    </row>
    <row r="38" spans="2:13" ht="12.75">
      <c r="B38" s="35" t="s">
        <v>279</v>
      </c>
      <c r="C38" s="58" t="s">
        <v>340</v>
      </c>
      <c r="D38" s="19">
        <v>18</v>
      </c>
      <c r="E38" s="19">
        <v>15</v>
      </c>
      <c r="F38" s="19">
        <v>15</v>
      </c>
      <c r="G38" s="19">
        <v>15.1</v>
      </c>
      <c r="H38" s="19">
        <v>15.5</v>
      </c>
      <c r="I38" s="19">
        <v>15.1</v>
      </c>
      <c r="J38" s="19">
        <v>15.4</v>
      </c>
      <c r="K38" s="19">
        <v>15.7</v>
      </c>
      <c r="L38" s="19">
        <v>18</v>
      </c>
      <c r="M38" s="19">
        <v>19.5</v>
      </c>
    </row>
    <row r="39" spans="2:13" ht="12.75">
      <c r="B39" s="244" t="s">
        <v>300</v>
      </c>
      <c r="C39" s="58" t="s">
        <v>309</v>
      </c>
      <c r="D39" s="20">
        <v>13.6</v>
      </c>
      <c r="E39" s="19">
        <v>9.9</v>
      </c>
      <c r="F39" s="19">
        <v>10</v>
      </c>
      <c r="G39" s="19">
        <v>10</v>
      </c>
      <c r="H39" s="19">
        <v>10.8</v>
      </c>
      <c r="I39" s="19">
        <v>10.9</v>
      </c>
      <c r="J39" s="19">
        <v>10</v>
      </c>
      <c r="K39" s="19">
        <v>10.7</v>
      </c>
      <c r="L39" s="19">
        <v>13.3</v>
      </c>
      <c r="M39" s="19">
        <v>14.6</v>
      </c>
    </row>
    <row r="40" spans="2:13" ht="12.75">
      <c r="B40" s="245" t="s">
        <v>301</v>
      </c>
      <c r="C40" s="58" t="s">
        <v>310</v>
      </c>
      <c r="D40" s="20">
        <v>4.4</v>
      </c>
      <c r="E40" s="19">
        <v>5.1</v>
      </c>
      <c r="F40" s="19">
        <v>5</v>
      </c>
      <c r="G40" s="19">
        <v>5.1</v>
      </c>
      <c r="H40" s="19">
        <v>4.8</v>
      </c>
      <c r="I40" s="19">
        <v>4.2</v>
      </c>
      <c r="J40" s="19">
        <v>5.3</v>
      </c>
      <c r="K40" s="19">
        <v>5</v>
      </c>
      <c r="L40" s="19">
        <v>4.7</v>
      </c>
      <c r="M40" s="19">
        <v>4.8</v>
      </c>
    </row>
    <row r="41" spans="2:13" ht="13.5" thickBot="1">
      <c r="B41" s="35" t="s">
        <v>302</v>
      </c>
      <c r="C41" s="59" t="s">
        <v>341</v>
      </c>
      <c r="D41" s="20">
        <v>39</v>
      </c>
      <c r="E41" s="20">
        <v>13</v>
      </c>
      <c r="F41" s="20">
        <v>16</v>
      </c>
      <c r="G41" s="20">
        <v>24</v>
      </c>
      <c r="H41" s="20">
        <v>24</v>
      </c>
      <c r="I41" s="20">
        <v>29</v>
      </c>
      <c r="J41" s="20">
        <v>16</v>
      </c>
      <c r="K41" s="20">
        <v>22</v>
      </c>
      <c r="L41" s="20">
        <v>28</v>
      </c>
      <c r="M41" s="20">
        <v>32</v>
      </c>
    </row>
    <row r="42" spans="2:13" ht="13.5" thickTop="1">
      <c r="B42" s="35" t="s">
        <v>303</v>
      </c>
      <c r="C42" s="60" t="s">
        <v>312</v>
      </c>
      <c r="D42" s="20">
        <v>19</v>
      </c>
      <c r="E42" s="20">
        <v>21</v>
      </c>
      <c r="F42" s="20">
        <v>10</v>
      </c>
      <c r="G42" s="20">
        <v>14</v>
      </c>
      <c r="H42" s="20">
        <v>10</v>
      </c>
      <c r="I42" s="20">
        <v>14</v>
      </c>
      <c r="J42" s="20">
        <v>12</v>
      </c>
      <c r="K42" s="20">
        <v>11</v>
      </c>
      <c r="L42" s="20">
        <v>15</v>
      </c>
      <c r="M42" s="20">
        <v>17</v>
      </c>
    </row>
    <row r="43" spans="2:13" ht="12.75">
      <c r="B43" s="35" t="s">
        <v>306</v>
      </c>
      <c r="C43" s="61" t="s">
        <v>276</v>
      </c>
      <c r="D43" s="20">
        <v>28</v>
      </c>
      <c r="E43" s="21">
        <v>43</v>
      </c>
      <c r="F43" s="21">
        <v>40</v>
      </c>
      <c r="G43" s="21">
        <v>39</v>
      </c>
      <c r="H43" s="21">
        <v>44</v>
      </c>
      <c r="I43" s="21">
        <v>46</v>
      </c>
      <c r="J43" s="21">
        <v>48</v>
      </c>
      <c r="K43" s="21">
        <v>45</v>
      </c>
      <c r="L43" s="21">
        <v>30</v>
      </c>
      <c r="M43" s="21">
        <v>30</v>
      </c>
    </row>
    <row r="44" spans="2:13" ht="12.75">
      <c r="B44" s="35" t="s">
        <v>304</v>
      </c>
      <c r="C44" s="62" t="s">
        <v>277</v>
      </c>
      <c r="D44" s="21">
        <v>20</v>
      </c>
      <c r="E44" s="21">
        <v>23</v>
      </c>
      <c r="F44" s="21">
        <v>24</v>
      </c>
      <c r="G44" s="21">
        <v>23</v>
      </c>
      <c r="H44" s="21">
        <v>27</v>
      </c>
      <c r="I44" s="21">
        <v>28</v>
      </c>
      <c r="J44" s="21">
        <v>27</v>
      </c>
      <c r="K44" s="21">
        <v>27</v>
      </c>
      <c r="L44" s="21">
        <v>20</v>
      </c>
      <c r="M44" s="21">
        <v>22</v>
      </c>
    </row>
    <row r="45" spans="2:13" ht="13.5" thickBot="1">
      <c r="B45" s="56" t="s">
        <v>305</v>
      </c>
      <c r="C45" s="63" t="s">
        <v>278</v>
      </c>
      <c r="D45" s="69">
        <v>44</v>
      </c>
      <c r="E45" s="70">
        <v>37</v>
      </c>
      <c r="F45" s="70">
        <v>40</v>
      </c>
      <c r="G45" s="70">
        <v>41</v>
      </c>
      <c r="H45" s="70">
        <v>32</v>
      </c>
      <c r="I45" s="70">
        <v>30</v>
      </c>
      <c r="J45" s="70">
        <v>30</v>
      </c>
      <c r="K45" s="70">
        <v>32</v>
      </c>
      <c r="L45" s="70">
        <v>43</v>
      </c>
      <c r="M45" s="70">
        <v>42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5.85</v>
      </c>
      <c r="E46" s="185">
        <f t="shared" si="0"/>
        <v>6.275</v>
      </c>
      <c r="F46" s="185">
        <f t="shared" si="0"/>
        <v>6.3</v>
      </c>
      <c r="G46" s="185">
        <f t="shared" si="0"/>
        <v>6.3</v>
      </c>
      <c r="H46" s="185">
        <f t="shared" si="0"/>
        <v>6.275</v>
      </c>
      <c r="I46" s="185">
        <f t="shared" si="0"/>
        <v>5.275</v>
      </c>
      <c r="J46" s="185">
        <f t="shared" si="0"/>
        <v>6.3</v>
      </c>
      <c r="K46" s="185">
        <f t="shared" si="0"/>
        <v>6.3</v>
      </c>
      <c r="L46" s="185">
        <f t="shared" si="0"/>
        <v>6.275</v>
      </c>
      <c r="M46" s="186">
        <f t="shared" si="0"/>
        <v>6.3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3.4749999999999996</v>
      </c>
      <c r="E47" s="188">
        <f aca="true" t="shared" si="1" ref="E47:M47">E13*$C13+E14*$C14+E15*$C15+E16*$C16+E17*$C17+E18*$C18+E19*$C19+E20*$C20+E21*$C21+E22*$C22+E23*$C23+E24*$C24+E26*$C26+E27*$C27+E28*$C28+E29*$C29</f>
        <v>3.1639999999999997</v>
      </c>
      <c r="F47" s="188">
        <f t="shared" si="1"/>
        <v>3.362</v>
      </c>
      <c r="G47" s="188">
        <f t="shared" si="1"/>
        <v>3.2515</v>
      </c>
      <c r="H47" s="188">
        <f t="shared" si="1"/>
        <v>3.387</v>
      </c>
      <c r="I47" s="188">
        <f t="shared" si="1"/>
        <v>3.058</v>
      </c>
      <c r="J47" s="188">
        <f t="shared" si="1"/>
        <v>2.86</v>
      </c>
      <c r="K47" s="188">
        <f t="shared" si="1"/>
        <v>3.2829999999999995</v>
      </c>
      <c r="L47" s="188">
        <f t="shared" si="1"/>
        <v>3.6815</v>
      </c>
      <c r="M47" s="189">
        <f t="shared" si="1"/>
        <v>3.7179999999999995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2.375</v>
      </c>
      <c r="E48" s="191">
        <f t="shared" si="2"/>
        <v>3.1110000000000007</v>
      </c>
      <c r="F48" s="191">
        <f t="shared" si="2"/>
        <v>2.9379999999999997</v>
      </c>
      <c r="G48" s="191">
        <f t="shared" si="2"/>
        <v>3.0484999999999998</v>
      </c>
      <c r="H48" s="191">
        <f t="shared" si="2"/>
        <v>2.8880000000000003</v>
      </c>
      <c r="I48" s="191">
        <f t="shared" si="2"/>
        <v>2.2170000000000005</v>
      </c>
      <c r="J48" s="191">
        <f t="shared" si="2"/>
        <v>3.44</v>
      </c>
      <c r="K48" s="191">
        <f t="shared" si="2"/>
        <v>3.0170000000000003</v>
      </c>
      <c r="L48" s="191">
        <f t="shared" si="2"/>
        <v>2.5935</v>
      </c>
      <c r="M48" s="192">
        <f t="shared" si="2"/>
        <v>2.5820000000000003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3.545</v>
      </c>
      <c r="E49" s="194">
        <f t="shared" si="3"/>
        <v>4.3660000000000005</v>
      </c>
      <c r="F49" s="194">
        <f t="shared" si="3"/>
        <v>4.1979999999999995</v>
      </c>
      <c r="G49" s="194">
        <f t="shared" si="3"/>
        <v>4.3084999999999996</v>
      </c>
      <c r="H49" s="194">
        <f t="shared" si="3"/>
        <v>4.143000000000001</v>
      </c>
      <c r="I49" s="194">
        <f t="shared" si="3"/>
        <v>3.2720000000000002</v>
      </c>
      <c r="J49" s="194">
        <f t="shared" si="3"/>
        <v>4.699999999999999</v>
      </c>
      <c r="K49" s="194">
        <f t="shared" si="3"/>
        <v>4.277</v>
      </c>
      <c r="L49" s="194">
        <f t="shared" si="3"/>
        <v>3.8485</v>
      </c>
      <c r="M49" s="195">
        <f t="shared" si="3"/>
        <v>3.842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524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53</v>
      </c>
      <c r="E6" s="2" t="s">
        <v>54</v>
      </c>
      <c r="F6" s="2" t="s">
        <v>65</v>
      </c>
      <c r="G6" s="2" t="s">
        <v>66</v>
      </c>
      <c r="H6" s="2" t="s">
        <v>67</v>
      </c>
      <c r="I6" s="2" t="s">
        <v>68</v>
      </c>
      <c r="J6" s="2" t="s">
        <v>69</v>
      </c>
      <c r="K6" s="2" t="s">
        <v>70</v>
      </c>
      <c r="L6" s="5" t="s">
        <v>72</v>
      </c>
      <c r="M6" s="2" t="s">
        <v>71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9"/>
    </row>
    <row r="8" spans="2:13" ht="16.5" customHeight="1" thickBot="1" thickTop="1">
      <c r="B8" s="241" t="s">
        <v>293</v>
      </c>
      <c r="C8" s="236" t="s">
        <v>259</v>
      </c>
      <c r="D8" s="258" t="s">
        <v>577</v>
      </c>
      <c r="E8" s="254" t="s">
        <v>578</v>
      </c>
      <c r="F8" s="254" t="s">
        <v>502</v>
      </c>
      <c r="G8" s="254" t="s">
        <v>579</v>
      </c>
      <c r="H8" s="256" t="s">
        <v>503</v>
      </c>
      <c r="I8" s="254" t="s">
        <v>580</v>
      </c>
      <c r="J8" s="254" t="s">
        <v>504</v>
      </c>
      <c r="K8" s="256" t="s">
        <v>581</v>
      </c>
      <c r="L8" s="254" t="s">
        <v>582</v>
      </c>
      <c r="M8" s="254" t="s">
        <v>583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25</v>
      </c>
      <c r="E12" s="103">
        <v>22</v>
      </c>
      <c r="F12" s="103">
        <v>30</v>
      </c>
      <c r="G12" s="103">
        <v>25</v>
      </c>
      <c r="H12" s="103">
        <v>25</v>
      </c>
      <c r="I12" s="103">
        <v>25</v>
      </c>
      <c r="J12" s="103">
        <v>25</v>
      </c>
      <c r="K12" s="103">
        <v>25</v>
      </c>
      <c r="L12" s="103">
        <v>25</v>
      </c>
      <c r="M12" s="108">
        <v>25</v>
      </c>
    </row>
    <row r="13" spans="2:13" ht="13.5" thickTop="1">
      <c r="B13" s="97" t="str">
        <f>'Таблица цен ингредиентов'!B14</f>
        <v>Травяное сено, средн. зрел.</v>
      </c>
      <c r="C13" s="163">
        <f>'Таблица цен ингредиентов'!C14</f>
        <v>0.1</v>
      </c>
      <c r="D13" s="95"/>
      <c r="E13" s="17"/>
      <c r="F13" s="17"/>
      <c r="G13" s="17"/>
      <c r="H13" s="17">
        <v>12.4</v>
      </c>
      <c r="I13" s="17">
        <v>7.2</v>
      </c>
      <c r="J13" s="17">
        <v>7.3</v>
      </c>
      <c r="K13" s="17"/>
      <c r="L13" s="17"/>
      <c r="M13" s="17">
        <v>3.9</v>
      </c>
    </row>
    <row r="14" spans="2:13" ht="12.75">
      <c r="B14" s="98" t="str">
        <f>'Таблица цен ингредиентов'!B16</f>
        <v>Травяное сено, зрелое</v>
      </c>
      <c r="C14" s="164">
        <f>'Таблица цен ингредиентов'!C16</f>
        <v>0.08</v>
      </c>
      <c r="D14" s="96"/>
      <c r="E14" s="19"/>
      <c r="F14" s="19"/>
      <c r="G14" s="19">
        <v>10</v>
      </c>
      <c r="H14" s="19"/>
      <c r="I14" s="19"/>
      <c r="J14" s="19"/>
      <c r="K14" s="19"/>
      <c r="L14" s="19">
        <v>10.2</v>
      </c>
      <c r="M14" s="19"/>
    </row>
    <row r="15" spans="2:13" ht="12.75">
      <c r="B15" s="98" t="str">
        <f>'Таблица цен ингредиентов'!B22</f>
        <v>Сено бобовых, средн. зрел.</v>
      </c>
      <c r="C15" s="164">
        <f>'Таблица цен ингредиентов'!C22</f>
        <v>0.125</v>
      </c>
      <c r="D15" s="96">
        <v>15.2</v>
      </c>
      <c r="E15" s="19">
        <v>14.8</v>
      </c>
      <c r="F15" s="19"/>
      <c r="G15" s="19"/>
      <c r="H15" s="19"/>
      <c r="I15" s="19">
        <v>7.2</v>
      </c>
      <c r="J15" s="19">
        <v>7.3</v>
      </c>
      <c r="K15" s="19"/>
      <c r="L15" s="19"/>
      <c r="M15" s="19">
        <v>3.9</v>
      </c>
    </row>
    <row r="16" spans="2:13" ht="12.75">
      <c r="B16" s="98" t="str">
        <f>'Таблица цен ингредиентов'!G20</f>
        <v>Солод - Хмель, пивовар. зерна</v>
      </c>
      <c r="C16" s="164">
        <f>'Таблица цен ингредиентов'!H20</f>
        <v>0.05</v>
      </c>
      <c r="D16" s="96"/>
      <c r="E16" s="19"/>
      <c r="F16" s="19"/>
      <c r="G16" s="19"/>
      <c r="H16" s="19"/>
      <c r="I16" s="19"/>
      <c r="J16" s="19"/>
      <c r="K16" s="19">
        <v>16.8</v>
      </c>
      <c r="L16" s="19">
        <v>10</v>
      </c>
      <c r="M16" s="19"/>
    </row>
    <row r="17" spans="2:13" ht="12.75">
      <c r="B17" s="98" t="str">
        <f>'Таблица цен ингредиентов'!G18</f>
        <v>Кукурузное зерно, молотое</v>
      </c>
      <c r="C17" s="164">
        <f>'Таблица цен ингредиентов'!H18</f>
        <v>0.18</v>
      </c>
      <c r="D17" s="96">
        <v>5</v>
      </c>
      <c r="E17" s="19">
        <v>5</v>
      </c>
      <c r="F17" s="19">
        <v>8</v>
      </c>
      <c r="G17" s="19">
        <v>5</v>
      </c>
      <c r="H17" s="19">
        <v>6</v>
      </c>
      <c r="I17" s="19">
        <v>5</v>
      </c>
      <c r="J17" s="19">
        <v>7</v>
      </c>
      <c r="K17" s="19">
        <v>7</v>
      </c>
      <c r="L17" s="19">
        <v>5</v>
      </c>
      <c r="M17" s="19">
        <v>5</v>
      </c>
    </row>
    <row r="18" spans="2:13" ht="12.75">
      <c r="B18" s="98" t="str">
        <f>'Таблица цен ингредиентов'!G16</f>
        <v>Пшеничные высевки</v>
      </c>
      <c r="C18" s="164">
        <f>'Таблица цен ингредиентов'!H16</f>
        <v>0.18</v>
      </c>
      <c r="D18" s="96"/>
      <c r="E18" s="19"/>
      <c r="F18" s="19"/>
      <c r="G18" s="19">
        <v>6</v>
      </c>
      <c r="H18" s="19">
        <v>3</v>
      </c>
      <c r="I18" s="19">
        <v>2</v>
      </c>
      <c r="J18" s="19"/>
      <c r="K18" s="19">
        <v>2</v>
      </c>
      <c r="L18" s="19">
        <v>4</v>
      </c>
      <c r="M18" s="19">
        <v>4</v>
      </c>
    </row>
    <row r="19" spans="2:13" ht="12.75">
      <c r="B19" s="98" t="str">
        <f>'Таблица цен ингредиентов'!L10</f>
        <v>Соевый жмых, 44% химически</v>
      </c>
      <c r="C19" s="164">
        <f>'Таблица цен ингредиентов'!M10</f>
        <v>0.3</v>
      </c>
      <c r="D19" s="96">
        <v>0.7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>
        <v>2.3</v>
      </c>
      <c r="E20" s="19">
        <v>2.2</v>
      </c>
      <c r="F20" s="19"/>
      <c r="G20" s="19"/>
      <c r="H20" s="19"/>
      <c r="I20" s="19"/>
      <c r="J20" s="19"/>
      <c r="K20" s="19"/>
      <c r="L20" s="19"/>
      <c r="M20" s="19"/>
    </row>
    <row r="21" spans="2:13" ht="12.75">
      <c r="B21" s="98" t="str">
        <f>'Таблица цен ингредиентов'!L12</f>
        <v>Соевый жмых, 48% хим.</v>
      </c>
      <c r="C21" s="164">
        <f>'Таблица цен ингредиентов'!M12</f>
        <v>0.3</v>
      </c>
      <c r="D21" s="96"/>
      <c r="E21" s="19"/>
      <c r="F21" s="19"/>
      <c r="G21" s="19">
        <v>1.7</v>
      </c>
      <c r="H21" s="19">
        <v>1.6</v>
      </c>
      <c r="I21" s="19">
        <v>1.7</v>
      </c>
      <c r="J21" s="19">
        <v>1.5</v>
      </c>
      <c r="K21" s="19">
        <v>0.5</v>
      </c>
      <c r="L21" s="19">
        <v>0.9</v>
      </c>
      <c r="M21" s="19">
        <v>1.8</v>
      </c>
    </row>
    <row r="22" spans="2:13" ht="12.75">
      <c r="B22" s="98" t="str">
        <f>'Таблица цен ингредиентов'!L20</f>
        <v>Мочевина</v>
      </c>
      <c r="C22" s="164">
        <f>'Таблица цен ингредиентов'!M20</f>
        <v>0.25</v>
      </c>
      <c r="D22" s="34"/>
      <c r="E22" s="24"/>
      <c r="F22" s="24"/>
      <c r="G22" s="24"/>
      <c r="H22" s="24"/>
      <c r="I22" s="24"/>
      <c r="J22" s="24"/>
      <c r="K22" s="24">
        <v>0.175</v>
      </c>
      <c r="L22" s="24"/>
      <c r="M22" s="24"/>
    </row>
    <row r="23" spans="2:13" ht="12.75">
      <c r="B23" s="98" t="str">
        <f>'Таблица цен ингредиентов'!B10</f>
        <v>Пастбищная трава, превосх.</v>
      </c>
      <c r="C23" s="164">
        <f>'Таблица цен ингредиентов'!C10</f>
        <v>0.03</v>
      </c>
      <c r="D23" s="96"/>
      <c r="E23" s="19"/>
      <c r="F23" s="19">
        <v>71.5</v>
      </c>
      <c r="G23" s="19"/>
      <c r="H23" s="19"/>
      <c r="I23" s="19"/>
      <c r="J23" s="19"/>
      <c r="K23" s="19"/>
      <c r="L23" s="19"/>
      <c r="M23" s="19"/>
    </row>
    <row r="24" spans="2:13" ht="13.5" thickBot="1">
      <c r="B24" s="99" t="str">
        <f>'Таблица цен ингредиентов'!B40</f>
        <v>Солома пшеницы</v>
      </c>
      <c r="C24" s="165">
        <f>'Таблица цен ингредиентов'!C40</f>
        <v>0.04</v>
      </c>
      <c r="D24" s="219"/>
      <c r="E24" s="220"/>
      <c r="F24" s="220"/>
      <c r="G24" s="220"/>
      <c r="H24" s="220"/>
      <c r="I24" s="220"/>
      <c r="J24" s="220"/>
      <c r="K24" s="220">
        <v>8</v>
      </c>
      <c r="L24" s="220"/>
      <c r="M24" s="220">
        <v>3.9</v>
      </c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0.05</v>
      </c>
      <c r="E27" s="24">
        <v>0.05</v>
      </c>
      <c r="F27" s="24">
        <v>0.16</v>
      </c>
      <c r="G27" s="24">
        <v>0.21</v>
      </c>
      <c r="H27" s="24">
        <v>0.16</v>
      </c>
      <c r="I27" s="24">
        <v>0.11</v>
      </c>
      <c r="J27" s="24">
        <v>0.06</v>
      </c>
      <c r="K27" s="24">
        <v>0.16</v>
      </c>
      <c r="L27" s="24">
        <v>0.21</v>
      </c>
      <c r="M27" s="24">
        <v>0.16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0.06</v>
      </c>
      <c r="E29" s="23">
        <v>0.06</v>
      </c>
      <c r="F29" s="23">
        <v>0.11</v>
      </c>
      <c r="G29" s="23"/>
      <c r="H29" s="23"/>
      <c r="I29" s="23"/>
      <c r="J29" s="23">
        <v>0.1</v>
      </c>
      <c r="K29" s="23">
        <v>0.1</v>
      </c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20.1</v>
      </c>
      <c r="E33" s="17">
        <v>19</v>
      </c>
      <c r="F33" s="17">
        <v>21.9</v>
      </c>
      <c r="G33" s="17">
        <v>21.1</v>
      </c>
      <c r="H33" s="17">
        <v>21.1</v>
      </c>
      <c r="I33" s="17">
        <v>20.1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340</v>
      </c>
      <c r="D34" s="19">
        <v>27.9</v>
      </c>
      <c r="E34" s="19">
        <v>25.5</v>
      </c>
      <c r="F34" s="19">
        <v>31.2</v>
      </c>
      <c r="G34" s="19">
        <v>25.5</v>
      </c>
      <c r="H34" s="19">
        <v>25.9</v>
      </c>
      <c r="I34" s="19">
        <v>25.8</v>
      </c>
      <c r="J34" s="19">
        <v>26</v>
      </c>
      <c r="K34" s="19">
        <v>24.1</v>
      </c>
      <c r="L34" s="19">
        <v>25.3</v>
      </c>
      <c r="M34" s="19">
        <v>24.9</v>
      </c>
    </row>
    <row r="35" spans="2:13" ht="12.75">
      <c r="B35" s="247" t="s">
        <v>297</v>
      </c>
      <c r="C35" s="79" t="s">
        <v>269</v>
      </c>
      <c r="D35" s="19">
        <v>25.2</v>
      </c>
      <c r="E35" s="19">
        <v>22.1</v>
      </c>
      <c r="F35" s="19">
        <v>30.3</v>
      </c>
      <c r="G35" s="19">
        <v>25.3</v>
      </c>
      <c r="H35" s="19">
        <v>25.3</v>
      </c>
      <c r="I35" s="19">
        <v>25.4</v>
      </c>
      <c r="J35" s="19">
        <v>25.3</v>
      </c>
      <c r="K35" s="19">
        <v>25.2</v>
      </c>
      <c r="L35" s="19">
        <v>25.4</v>
      </c>
      <c r="M35" s="19">
        <v>25.2</v>
      </c>
    </row>
    <row r="36" spans="2:13" ht="13.5" thickBot="1">
      <c r="B36" s="35" t="s">
        <v>298</v>
      </c>
      <c r="C36" s="80" t="s">
        <v>270</v>
      </c>
      <c r="D36" s="20">
        <v>1196</v>
      </c>
      <c r="E36" s="20">
        <v>1010</v>
      </c>
      <c r="F36" s="20">
        <v>1028</v>
      </c>
      <c r="G36" s="20">
        <v>58</v>
      </c>
      <c r="H36" s="20">
        <v>120</v>
      </c>
      <c r="I36" s="20">
        <v>620</v>
      </c>
      <c r="J36" s="20">
        <v>408</v>
      </c>
      <c r="K36" s="20">
        <v>54</v>
      </c>
      <c r="L36" s="20">
        <v>14</v>
      </c>
      <c r="M36" s="20">
        <v>229</v>
      </c>
    </row>
    <row r="37" spans="2:13" ht="13.5" thickTop="1">
      <c r="B37" s="35" t="s">
        <v>299</v>
      </c>
      <c r="C37" s="81" t="s">
        <v>308</v>
      </c>
      <c r="D37" s="20">
        <v>10</v>
      </c>
      <c r="E37" s="20">
        <v>9</v>
      </c>
      <c r="F37" s="20">
        <v>21</v>
      </c>
      <c r="G37" s="20">
        <v>20</v>
      </c>
      <c r="H37" s="20">
        <v>16</v>
      </c>
      <c r="I37" s="20">
        <v>22</v>
      </c>
      <c r="J37" s="20">
        <v>21</v>
      </c>
      <c r="K37" s="20">
        <v>14</v>
      </c>
      <c r="L37" s="20">
        <v>23</v>
      </c>
      <c r="M37" s="20">
        <v>13</v>
      </c>
    </row>
    <row r="38" spans="2:13" ht="12.75">
      <c r="B38" s="35" t="s">
        <v>279</v>
      </c>
      <c r="C38" s="58" t="s">
        <v>340</v>
      </c>
      <c r="D38" s="20">
        <v>20.8</v>
      </c>
      <c r="E38" s="20">
        <v>19.7</v>
      </c>
      <c r="F38" s="20">
        <v>20.4</v>
      </c>
      <c r="G38" s="20">
        <v>15.2</v>
      </c>
      <c r="H38" s="20">
        <v>15.4</v>
      </c>
      <c r="I38" s="20"/>
      <c r="J38" s="20">
        <v>16.8</v>
      </c>
      <c r="K38" s="20">
        <v>14.9</v>
      </c>
      <c r="L38" s="20">
        <v>15.1</v>
      </c>
      <c r="M38" s="20">
        <v>15.8</v>
      </c>
    </row>
    <row r="39" spans="2:13" ht="12.75">
      <c r="B39" s="244" t="s">
        <v>300</v>
      </c>
      <c r="C39" s="58" t="s">
        <v>309</v>
      </c>
      <c r="D39" s="20">
        <v>15.9</v>
      </c>
      <c r="E39" s="19">
        <v>15.3</v>
      </c>
      <c r="F39" s="19">
        <v>14.6</v>
      </c>
      <c r="G39" s="19">
        <v>10.1</v>
      </c>
      <c r="H39" s="19">
        <v>10.5</v>
      </c>
      <c r="I39" s="19">
        <v>17.9</v>
      </c>
      <c r="J39" s="19">
        <v>11.8</v>
      </c>
      <c r="K39" s="19">
        <v>9.9</v>
      </c>
      <c r="L39" s="19">
        <v>9.8</v>
      </c>
      <c r="M39" s="19">
        <v>10.8</v>
      </c>
    </row>
    <row r="40" spans="2:13" ht="12.75">
      <c r="B40" s="245" t="s">
        <v>301</v>
      </c>
      <c r="C40" s="58" t="s">
        <v>310</v>
      </c>
      <c r="D40" s="20">
        <v>4.9</v>
      </c>
      <c r="E40" s="19">
        <v>4.4</v>
      </c>
      <c r="F40" s="19">
        <v>5.7</v>
      </c>
      <c r="G40" s="19">
        <v>5.2</v>
      </c>
      <c r="H40" s="19">
        <v>5</v>
      </c>
      <c r="I40" s="19">
        <v>12.8</v>
      </c>
      <c r="J40" s="19">
        <v>5</v>
      </c>
      <c r="K40" s="19">
        <v>5.1</v>
      </c>
      <c r="L40" s="19">
        <v>5.3</v>
      </c>
      <c r="M40" s="19">
        <v>5.1</v>
      </c>
    </row>
    <row r="41" spans="2:13" ht="13.5" thickBot="1">
      <c r="B41" s="35" t="s">
        <v>302</v>
      </c>
      <c r="C41" s="59" t="s">
        <v>341</v>
      </c>
      <c r="D41" s="20">
        <v>29</v>
      </c>
      <c r="E41" s="20">
        <v>30</v>
      </c>
      <c r="F41" s="20">
        <v>26</v>
      </c>
      <c r="G41" s="20">
        <v>25</v>
      </c>
      <c r="H41" s="20">
        <v>18</v>
      </c>
      <c r="I41" s="20">
        <v>5.1</v>
      </c>
      <c r="J41" s="20">
        <v>19</v>
      </c>
      <c r="K41" s="20">
        <v>23</v>
      </c>
      <c r="L41" s="20">
        <v>28</v>
      </c>
      <c r="M41" s="20">
        <v>22</v>
      </c>
    </row>
    <row r="42" spans="2:13" ht="13.5" thickTop="1">
      <c r="B42" s="35" t="s">
        <v>303</v>
      </c>
      <c r="C42" s="60" t="s">
        <v>312</v>
      </c>
      <c r="D42" s="20">
        <v>11</v>
      </c>
      <c r="E42" s="20">
        <v>11</v>
      </c>
      <c r="F42" s="20">
        <v>23</v>
      </c>
      <c r="G42" s="20">
        <v>31</v>
      </c>
      <c r="H42" s="20">
        <v>16</v>
      </c>
      <c r="I42" s="20"/>
      <c r="J42" s="20">
        <v>15</v>
      </c>
      <c r="K42" s="20">
        <v>22</v>
      </c>
      <c r="L42" s="20">
        <v>23</v>
      </c>
      <c r="M42" s="20">
        <v>18</v>
      </c>
    </row>
    <row r="43" spans="2:13" ht="12.75">
      <c r="B43" s="35" t="s">
        <v>306</v>
      </c>
      <c r="C43" s="61" t="s">
        <v>276</v>
      </c>
      <c r="D43" s="20">
        <v>32</v>
      </c>
      <c r="E43" s="21">
        <v>32</v>
      </c>
      <c r="F43" s="21">
        <v>33</v>
      </c>
      <c r="G43" s="21">
        <v>43</v>
      </c>
      <c r="H43" s="21">
        <v>39</v>
      </c>
      <c r="I43" s="21">
        <v>37</v>
      </c>
      <c r="J43" s="21">
        <v>34</v>
      </c>
      <c r="K43" s="21">
        <v>43</v>
      </c>
      <c r="L43" s="21">
        <v>45</v>
      </c>
      <c r="M43" s="21">
        <v>40</v>
      </c>
    </row>
    <row r="44" spans="2:13" ht="12.75">
      <c r="B44" s="35" t="s">
        <v>304</v>
      </c>
      <c r="C44" s="62" t="s">
        <v>277</v>
      </c>
      <c r="D44" s="21">
        <v>24</v>
      </c>
      <c r="E44" s="21">
        <v>24</v>
      </c>
      <c r="F44" s="21">
        <v>18</v>
      </c>
      <c r="G44" s="21">
        <v>23</v>
      </c>
      <c r="H44" s="21">
        <v>23</v>
      </c>
      <c r="I44" s="21">
        <v>24</v>
      </c>
      <c r="J44" s="21">
        <v>23</v>
      </c>
      <c r="K44" s="21">
        <v>29</v>
      </c>
      <c r="L44" s="21">
        <v>24</v>
      </c>
      <c r="M44" s="21">
        <v>24</v>
      </c>
    </row>
    <row r="45" spans="2:13" ht="13.5" thickBot="1">
      <c r="B45" s="56" t="s">
        <v>305</v>
      </c>
      <c r="C45" s="63" t="s">
        <v>278</v>
      </c>
      <c r="D45" s="69">
        <v>37</v>
      </c>
      <c r="E45" s="70">
        <v>37</v>
      </c>
      <c r="F45" s="70">
        <v>37</v>
      </c>
      <c r="G45" s="70">
        <v>35</v>
      </c>
      <c r="H45" s="70">
        <v>38</v>
      </c>
      <c r="I45" s="70">
        <v>37</v>
      </c>
      <c r="J45" s="70">
        <v>41</v>
      </c>
      <c r="K45" s="70">
        <v>35</v>
      </c>
      <c r="L45" s="70">
        <v>35</v>
      </c>
      <c r="M45" s="70">
        <v>36</v>
      </c>
    </row>
    <row r="46" spans="2:13" ht="15.75" customHeight="1" thickBot="1" thickTop="1">
      <c r="B46" s="23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6.3</v>
      </c>
      <c r="E46" s="185">
        <f t="shared" si="0"/>
        <v>5.525</v>
      </c>
      <c r="F46" s="185">
        <f t="shared" si="0"/>
        <v>7.575</v>
      </c>
      <c r="G46" s="185">
        <f t="shared" si="0"/>
        <v>6.325</v>
      </c>
      <c r="H46" s="185">
        <f t="shared" si="0"/>
        <v>6.325</v>
      </c>
      <c r="I46" s="185">
        <f t="shared" si="0"/>
        <v>6.35</v>
      </c>
      <c r="J46" s="185">
        <f t="shared" si="0"/>
        <v>6.325</v>
      </c>
      <c r="K46" s="185">
        <f t="shared" si="0"/>
        <v>6.3</v>
      </c>
      <c r="L46" s="185">
        <f t="shared" si="0"/>
        <v>6.35</v>
      </c>
      <c r="M46" s="186">
        <f t="shared" si="0"/>
        <v>6.3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3.5649999999999995</v>
      </c>
      <c r="E47" s="188">
        <f aca="true" t="shared" si="1" ref="E47:M47">E13*$C13+E14*$C14+E15*$C15+E16*$C16+E17*$C17+E18*$C18+E19*$C19+E20*$C20+E21*$C21+E22*$C22+E23*$C23+E24*$C24+E26*$C26+E27*$C27+E28*$C28+E29*$C29</f>
        <v>3.2849999999999997</v>
      </c>
      <c r="F47" s="188">
        <f t="shared" si="1"/>
        <v>3.706</v>
      </c>
      <c r="G47" s="188">
        <f t="shared" si="1"/>
        <v>3.383</v>
      </c>
      <c r="H47" s="188">
        <f t="shared" si="1"/>
        <v>3.4280000000000004</v>
      </c>
      <c r="I47" s="188">
        <f t="shared" si="1"/>
        <v>3.473</v>
      </c>
      <c r="J47" s="188">
        <f t="shared" si="1"/>
        <v>3.4604999999999997</v>
      </c>
      <c r="K47" s="188">
        <f t="shared" si="1"/>
        <v>3.0917499999999998</v>
      </c>
      <c r="L47" s="188">
        <f t="shared" si="1"/>
        <v>3.299</v>
      </c>
      <c r="M47" s="189">
        <f t="shared" si="1"/>
        <v>3.2815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2.7350000000000003</v>
      </c>
      <c r="E48" s="191">
        <f t="shared" si="2"/>
        <v>2.2400000000000007</v>
      </c>
      <c r="F48" s="191">
        <f t="shared" si="2"/>
        <v>3.869</v>
      </c>
      <c r="G48" s="191">
        <f t="shared" si="2"/>
        <v>2.942</v>
      </c>
      <c r="H48" s="191">
        <f t="shared" si="2"/>
        <v>2.897</v>
      </c>
      <c r="I48" s="191">
        <f t="shared" si="2"/>
        <v>2.877</v>
      </c>
      <c r="J48" s="191">
        <f t="shared" si="2"/>
        <v>2.8645000000000005</v>
      </c>
      <c r="K48" s="191">
        <f t="shared" si="2"/>
        <v>3.20825</v>
      </c>
      <c r="L48" s="191">
        <f t="shared" si="2"/>
        <v>3.0509999999999997</v>
      </c>
      <c r="M48" s="192">
        <f t="shared" si="2"/>
        <v>3.0185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3.995</v>
      </c>
      <c r="E49" s="194">
        <f t="shared" si="3"/>
        <v>3.345</v>
      </c>
      <c r="F49" s="194">
        <f t="shared" si="3"/>
        <v>5.384</v>
      </c>
      <c r="G49" s="194">
        <f t="shared" si="3"/>
        <v>4.207</v>
      </c>
      <c r="H49" s="194">
        <f t="shared" si="3"/>
        <v>4.161999999999999</v>
      </c>
      <c r="I49" s="194">
        <f t="shared" si="3"/>
        <v>4.146999999999999</v>
      </c>
      <c r="J49" s="194">
        <f t="shared" si="3"/>
        <v>4.1295</v>
      </c>
      <c r="K49" s="194">
        <f t="shared" si="3"/>
        <v>4.468249999999999</v>
      </c>
      <c r="L49" s="194">
        <f t="shared" si="3"/>
        <v>4.321</v>
      </c>
      <c r="M49" s="195">
        <f t="shared" si="3"/>
        <v>4.278499999999999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9.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506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287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74</v>
      </c>
      <c r="E6" s="2" t="s">
        <v>80</v>
      </c>
      <c r="F6" s="2" t="s">
        <v>81</v>
      </c>
      <c r="G6" s="2" t="s">
        <v>82</v>
      </c>
      <c r="H6" s="2" t="s">
        <v>83</v>
      </c>
      <c r="I6" s="2" t="s">
        <v>84</v>
      </c>
      <c r="J6" s="2" t="s">
        <v>85</v>
      </c>
      <c r="K6" s="2" t="s">
        <v>86</v>
      </c>
      <c r="L6" s="5" t="s">
        <v>87</v>
      </c>
      <c r="M6" s="2" t="s">
        <v>88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9"/>
      <c r="H7" s="10"/>
      <c r="I7" s="10"/>
      <c r="J7" s="10"/>
      <c r="K7" s="10"/>
      <c r="L7" s="217"/>
      <c r="M7" s="82"/>
    </row>
    <row r="8" spans="2:13" ht="16.5" customHeight="1" thickBot="1" thickTop="1">
      <c r="B8" s="241" t="s">
        <v>293</v>
      </c>
      <c r="C8" s="236" t="s">
        <v>259</v>
      </c>
      <c r="D8" s="100" t="s">
        <v>352</v>
      </c>
      <c r="E8" s="254" t="s">
        <v>353</v>
      </c>
      <c r="F8" s="254" t="s">
        <v>354</v>
      </c>
      <c r="G8" s="254" t="s">
        <v>355</v>
      </c>
      <c r="H8" s="256" t="s">
        <v>424</v>
      </c>
      <c r="I8" s="256" t="s">
        <v>425</v>
      </c>
      <c r="J8" s="254" t="s">
        <v>426</v>
      </c>
      <c r="K8" s="256" t="s">
        <v>427</v>
      </c>
      <c r="L8" s="254" t="s">
        <v>428</v>
      </c>
      <c r="M8" s="254" t="s">
        <v>429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241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30</v>
      </c>
      <c r="E12" s="103">
        <v>35</v>
      </c>
      <c r="F12" s="103">
        <v>35</v>
      </c>
      <c r="G12" s="103">
        <v>35</v>
      </c>
      <c r="H12" s="103">
        <v>35</v>
      </c>
      <c r="I12" s="103">
        <v>35</v>
      </c>
      <c r="J12" s="103">
        <v>35</v>
      </c>
      <c r="K12" s="103">
        <v>35</v>
      </c>
      <c r="L12" s="103">
        <v>35</v>
      </c>
      <c r="M12" s="108">
        <v>35</v>
      </c>
    </row>
    <row r="13" spans="2:13" ht="13.5" thickTop="1">
      <c r="B13" s="97" t="str">
        <f>'Таблица цен ингредиентов'!B10</f>
        <v>Пастбищная трава, превосх.</v>
      </c>
      <c r="C13" s="163">
        <f>'Таблица цен ингредиентов'!C10</f>
        <v>0.03</v>
      </c>
      <c r="D13" s="95">
        <v>76</v>
      </c>
      <c r="E13" s="17">
        <v>81</v>
      </c>
      <c r="F13" s="17">
        <v>82</v>
      </c>
      <c r="G13" s="17">
        <v>83</v>
      </c>
      <c r="H13" s="17">
        <v>83.4</v>
      </c>
      <c r="I13" s="17">
        <v>83</v>
      </c>
      <c r="J13" s="17">
        <v>83.5</v>
      </c>
      <c r="K13" s="17">
        <v>82.4</v>
      </c>
      <c r="L13" s="17">
        <v>86.1</v>
      </c>
      <c r="M13" s="17">
        <v>84.2</v>
      </c>
    </row>
    <row r="14" spans="2:13" ht="12.75">
      <c r="B14" s="98" t="str">
        <f>'Таблица цен ингредиентов'!G18</f>
        <v>Кукурузное зерно, молотое</v>
      </c>
      <c r="C14" s="164">
        <f>'Таблица цен ингредиентов'!H18</f>
        <v>0.18</v>
      </c>
      <c r="D14" s="96">
        <v>7</v>
      </c>
      <c r="E14" s="19">
        <v>7</v>
      </c>
      <c r="F14" s="19">
        <v>7</v>
      </c>
      <c r="G14" s="19">
        <v>7</v>
      </c>
      <c r="H14" s="19">
        <v>7</v>
      </c>
      <c r="I14" s="19">
        <v>6</v>
      </c>
      <c r="J14" s="19"/>
      <c r="K14" s="19"/>
      <c r="L14" s="19"/>
      <c r="M14" s="19"/>
    </row>
    <row r="15" spans="2:13" ht="12.75">
      <c r="B15" s="98" t="str">
        <f>'Таблица цен ингредиентов'!L10</f>
        <v>Соевый жмых, 44% химически</v>
      </c>
      <c r="C15" s="164">
        <f>'Таблица цен ингредиентов'!M10</f>
        <v>0.3</v>
      </c>
      <c r="D15" s="96"/>
      <c r="E15" s="19">
        <v>1</v>
      </c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98" t="str">
        <f>'Таблица цен ингредиентов'!L12</f>
        <v>Соевый жмых, 48% хим.</v>
      </c>
      <c r="C16" s="164">
        <f>'Таблица цен ингредиентов'!M12</f>
        <v>0.3</v>
      </c>
      <c r="D16" s="96"/>
      <c r="E16" s="19"/>
      <c r="F16" s="19">
        <v>0.7</v>
      </c>
      <c r="G16" s="19"/>
      <c r="H16" s="19"/>
      <c r="I16" s="19"/>
      <c r="J16" s="19">
        <v>1.2</v>
      </c>
      <c r="K16" s="19">
        <v>1.5</v>
      </c>
      <c r="L16" s="19">
        <v>0.7</v>
      </c>
      <c r="M16" s="19">
        <v>1.1</v>
      </c>
    </row>
    <row r="17" spans="2:13" ht="12.75">
      <c r="B17" s="98" t="str">
        <f>'Таблица цен ингредиентов'!L14</f>
        <v>Соевый жмых, экспеллер</v>
      </c>
      <c r="C17" s="164">
        <f>'Таблица цен ингредиентов'!M14</f>
        <v>0.3</v>
      </c>
      <c r="D17" s="96"/>
      <c r="E17" s="19"/>
      <c r="F17" s="19"/>
      <c r="G17" s="19">
        <v>0.5</v>
      </c>
      <c r="H17" s="19"/>
      <c r="I17" s="19"/>
      <c r="J17" s="19"/>
      <c r="K17" s="19"/>
      <c r="L17" s="19"/>
      <c r="M17" s="19"/>
    </row>
    <row r="18" spans="2:13" ht="12.75">
      <c r="B18" s="98" t="str">
        <f>'Таблица цен ингредиентов'!L16</f>
        <v>Соевый жмых, выс. темп.</v>
      </c>
      <c r="C18" s="164">
        <f>'Таблица цен ингредиентов'!M16</f>
        <v>0.3</v>
      </c>
      <c r="D18" s="96"/>
      <c r="E18" s="19"/>
      <c r="F18" s="19"/>
      <c r="G18" s="19"/>
      <c r="H18" s="19">
        <v>0.4</v>
      </c>
      <c r="I18" s="19"/>
      <c r="J18" s="19"/>
      <c r="K18" s="19"/>
      <c r="L18" s="19"/>
      <c r="M18" s="19"/>
    </row>
    <row r="19" spans="2:13" ht="12.75">
      <c r="B19" s="98" t="str">
        <f>'Таблица цен ингредиентов'!L18</f>
        <v>Соевые бобы, сырые, целые</v>
      </c>
      <c r="C19" s="164">
        <f>'Таблица цен ингредиентов'!M18</f>
        <v>0.2</v>
      </c>
      <c r="D19" s="96"/>
      <c r="E19" s="19"/>
      <c r="F19" s="19"/>
      <c r="G19" s="19"/>
      <c r="H19" s="19"/>
      <c r="I19" s="19">
        <v>1.6</v>
      </c>
      <c r="J19" s="19"/>
      <c r="K19" s="19"/>
      <c r="L19" s="19"/>
      <c r="M19" s="19"/>
    </row>
    <row r="20" spans="2:13" ht="12.75">
      <c r="B20" s="98" t="str">
        <f>'Таблица цен ингредиентов'!G10</f>
        <v>Зерно ячменя, прессованное</v>
      </c>
      <c r="C20" s="164">
        <f>'Таблица цен ингредиентов'!H10</f>
        <v>0.18</v>
      </c>
      <c r="D20" s="96"/>
      <c r="E20" s="19"/>
      <c r="F20" s="19"/>
      <c r="G20" s="19"/>
      <c r="H20" s="19"/>
      <c r="I20" s="19"/>
      <c r="J20" s="19">
        <v>6</v>
      </c>
      <c r="K20" s="19"/>
      <c r="L20" s="19"/>
      <c r="M20" s="19">
        <v>2</v>
      </c>
    </row>
    <row r="21" spans="2:13" ht="12.75">
      <c r="B21" s="98" t="str">
        <f>'Таблица цен ингредиентов'!G12</f>
        <v>Зерно овса, прессованное</v>
      </c>
      <c r="C21" s="164">
        <f>'Таблица цен ингредиентов'!H12</f>
        <v>0.18</v>
      </c>
      <c r="D21" s="34"/>
      <c r="E21" s="24"/>
      <c r="F21" s="24"/>
      <c r="G21" s="24"/>
      <c r="H21" s="24"/>
      <c r="I21" s="19"/>
      <c r="J21" s="19"/>
      <c r="K21" s="19">
        <v>6</v>
      </c>
      <c r="L21" s="19"/>
      <c r="M21" s="19">
        <v>2</v>
      </c>
    </row>
    <row r="22" spans="2:13" ht="12.75">
      <c r="B22" s="98" t="str">
        <f>'Таблица цен ингредиентов'!G14</f>
        <v>Зерно пшеницы, пресс.</v>
      </c>
      <c r="C22" s="164">
        <f>'Таблица цен ингредиентов'!H14</f>
        <v>0.18</v>
      </c>
      <c r="D22" s="34"/>
      <c r="E22" s="24"/>
      <c r="F22" s="24"/>
      <c r="G22" s="24"/>
      <c r="H22" s="24"/>
      <c r="I22" s="19"/>
      <c r="J22" s="19"/>
      <c r="K22" s="19"/>
      <c r="L22" s="19">
        <v>6</v>
      </c>
      <c r="M22" s="19">
        <v>2</v>
      </c>
    </row>
    <row r="23" spans="2:13" ht="12.75">
      <c r="B23" s="98"/>
      <c r="C23" s="164"/>
      <c r="D23" s="34"/>
      <c r="E23" s="24"/>
      <c r="F23" s="24"/>
      <c r="G23" s="24"/>
      <c r="H23" s="24"/>
      <c r="I23" s="19"/>
      <c r="J23" s="19"/>
      <c r="K23" s="19"/>
      <c r="L23" s="19"/>
      <c r="M23" s="19"/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0.16</v>
      </c>
      <c r="E27" s="24">
        <v>0.16</v>
      </c>
      <c r="F27" s="24">
        <v>0.16</v>
      </c>
      <c r="G27" s="24">
        <v>0.16</v>
      </c>
      <c r="H27" s="24">
        <v>0.16</v>
      </c>
      <c r="I27" s="24">
        <v>0.16</v>
      </c>
      <c r="J27" s="24">
        <v>0.16</v>
      </c>
      <c r="K27" s="24">
        <v>0.16</v>
      </c>
      <c r="L27" s="24">
        <v>0.16</v>
      </c>
      <c r="M27" s="24">
        <v>0.16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</v>
      </c>
      <c r="E29" s="23">
        <v>0.1</v>
      </c>
      <c r="F29" s="23">
        <v>0.1</v>
      </c>
      <c r="G29" s="23">
        <v>0.1</v>
      </c>
      <c r="H29" s="23">
        <v>0.1</v>
      </c>
      <c r="I29" s="23">
        <v>0.1</v>
      </c>
      <c r="J29" s="23">
        <v>0.05</v>
      </c>
      <c r="K29" s="23">
        <v>0.05</v>
      </c>
      <c r="L29" s="23">
        <v>0.05</v>
      </c>
      <c r="M29" s="23">
        <v>0.05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21.9</v>
      </c>
      <c r="E33" s="17">
        <v>23.7</v>
      </c>
      <c r="F33" s="17">
        <v>2.7</v>
      </c>
      <c r="G33" s="17">
        <v>23.7</v>
      </c>
      <c r="H33" s="17">
        <v>23.7</v>
      </c>
      <c r="I33" s="17">
        <v>23.7</v>
      </c>
      <c r="J33" s="17">
        <v>23.7</v>
      </c>
      <c r="K33" s="17">
        <v>23.7</v>
      </c>
      <c r="L33" s="17">
        <v>23.7</v>
      </c>
      <c r="M33" s="17">
        <v>23.7</v>
      </c>
    </row>
    <row r="34" spans="2:13" ht="12.75" customHeight="1">
      <c r="B34" s="247" t="s">
        <v>296</v>
      </c>
      <c r="C34" s="79" t="s">
        <v>268</v>
      </c>
      <c r="D34" s="19">
        <v>31.1</v>
      </c>
      <c r="E34" s="19">
        <v>34.4</v>
      </c>
      <c r="F34" s="19">
        <v>34.4</v>
      </c>
      <c r="G34" s="19">
        <v>34.4</v>
      </c>
      <c r="H34" s="19">
        <v>34.2</v>
      </c>
      <c r="I34" s="19">
        <v>35.5</v>
      </c>
      <c r="J34" s="19">
        <v>34.4</v>
      </c>
      <c r="K34" s="19">
        <v>34.4</v>
      </c>
      <c r="L34" s="19">
        <v>34.5</v>
      </c>
      <c r="M34" s="19">
        <v>34.4</v>
      </c>
    </row>
    <row r="35" spans="2:13" ht="12.75">
      <c r="B35" s="247" t="s">
        <v>297</v>
      </c>
      <c r="C35" s="79" t="s">
        <v>307</v>
      </c>
      <c r="D35" s="19">
        <v>30.4</v>
      </c>
      <c r="E35" s="19">
        <v>35.4</v>
      </c>
      <c r="F35" s="19">
        <v>35.5</v>
      </c>
      <c r="G35" s="19">
        <v>35.6</v>
      </c>
      <c r="H35" s="19">
        <v>35.6</v>
      </c>
      <c r="I35" s="19">
        <v>35.5</v>
      </c>
      <c r="J35" s="19">
        <v>35.4</v>
      </c>
      <c r="K35" s="19">
        <v>35.1</v>
      </c>
      <c r="L35" s="19">
        <v>35.2</v>
      </c>
      <c r="M35" s="19">
        <v>35.1</v>
      </c>
    </row>
    <row r="36" spans="2:13" ht="13.5" thickBot="1">
      <c r="B36" s="35" t="s">
        <v>298</v>
      </c>
      <c r="C36" s="80" t="s">
        <v>270</v>
      </c>
      <c r="D36" s="20">
        <v>1181</v>
      </c>
      <c r="E36" s="20">
        <v>1479</v>
      </c>
      <c r="F36" s="20">
        <v>1430</v>
      </c>
      <c r="G36" s="20">
        <v>1335</v>
      </c>
      <c r="H36" s="20">
        <v>1330</v>
      </c>
      <c r="I36" s="20">
        <v>1593</v>
      </c>
      <c r="J36" s="20">
        <v>1867</v>
      </c>
      <c r="K36" s="20">
        <v>2012</v>
      </c>
      <c r="L36" s="20">
        <v>1874</v>
      </c>
      <c r="M36" s="20">
        <v>1916</v>
      </c>
    </row>
    <row r="37" spans="2:13" ht="13.5" thickTop="1">
      <c r="B37" s="35" t="s">
        <v>299</v>
      </c>
      <c r="C37" s="81" t="s">
        <v>308</v>
      </c>
      <c r="D37" s="20">
        <v>27</v>
      </c>
      <c r="E37" s="20">
        <v>24</v>
      </c>
      <c r="F37" s="20">
        <v>28</v>
      </c>
      <c r="G37" s="20">
        <v>39</v>
      </c>
      <c r="H37" s="20">
        <v>39</v>
      </c>
      <c r="I37" s="20">
        <v>33</v>
      </c>
      <c r="J37" s="20">
        <v>25</v>
      </c>
      <c r="K37" s="20">
        <v>3</v>
      </c>
      <c r="L37" s="21">
        <v>13</v>
      </c>
      <c r="M37" s="21">
        <v>6</v>
      </c>
    </row>
    <row r="38" spans="2:13" ht="12.75">
      <c r="B38" s="35" t="s">
        <v>279</v>
      </c>
      <c r="C38" s="58" t="s">
        <v>268</v>
      </c>
      <c r="D38" s="20">
        <v>21.1</v>
      </c>
      <c r="E38" s="20">
        <v>22.4</v>
      </c>
      <c r="F38" s="20">
        <v>22.2</v>
      </c>
      <c r="G38" s="20">
        <v>21.9</v>
      </c>
      <c r="H38" s="20">
        <v>21.9</v>
      </c>
      <c r="I38" s="20">
        <v>23.1</v>
      </c>
      <c r="J38" s="20">
        <v>24.1</v>
      </c>
      <c r="K38" s="20">
        <v>24.6</v>
      </c>
      <c r="L38" s="19">
        <v>24</v>
      </c>
      <c r="M38" s="19">
        <v>24.2</v>
      </c>
    </row>
    <row r="39" spans="2:13" ht="12.75">
      <c r="B39" s="244" t="s">
        <v>300</v>
      </c>
      <c r="C39" s="58" t="s">
        <v>309</v>
      </c>
      <c r="D39" s="20">
        <v>15.3</v>
      </c>
      <c r="E39" s="19">
        <v>16</v>
      </c>
      <c r="F39" s="19">
        <v>15.8</v>
      </c>
      <c r="G39" s="19">
        <v>15.4</v>
      </c>
      <c r="H39" s="19">
        <v>15.4</v>
      </c>
      <c r="I39" s="19">
        <v>16.6</v>
      </c>
      <c r="J39" s="19">
        <v>17.6</v>
      </c>
      <c r="K39" s="19">
        <v>18.1</v>
      </c>
      <c r="L39" s="19">
        <v>17.6</v>
      </c>
      <c r="M39" s="19">
        <v>17.8</v>
      </c>
    </row>
    <row r="40" spans="2:13" ht="12.75">
      <c r="B40" s="245" t="s">
        <v>301</v>
      </c>
      <c r="C40" s="58" t="s">
        <v>310</v>
      </c>
      <c r="D40" s="20">
        <v>5.8</v>
      </c>
      <c r="E40" s="19">
        <v>6.4</v>
      </c>
      <c r="F40" s="19">
        <v>6.4</v>
      </c>
      <c r="G40" s="19">
        <v>6.5</v>
      </c>
      <c r="H40" s="19">
        <v>6.5</v>
      </c>
      <c r="I40" s="19">
        <v>6.5</v>
      </c>
      <c r="J40" s="19">
        <v>6.5</v>
      </c>
      <c r="K40" s="19">
        <v>6.5</v>
      </c>
      <c r="L40" s="19">
        <v>6.4</v>
      </c>
      <c r="M40" s="19">
        <v>6.5</v>
      </c>
    </row>
    <row r="41" spans="2:13" ht="13.5" thickBot="1">
      <c r="B41" s="35" t="s">
        <v>302</v>
      </c>
      <c r="C41" s="59" t="s">
        <v>311</v>
      </c>
      <c r="D41" s="20">
        <v>25</v>
      </c>
      <c r="E41" s="20">
        <v>21</v>
      </c>
      <c r="F41" s="20">
        <v>21</v>
      </c>
      <c r="G41" s="20">
        <v>21</v>
      </c>
      <c r="H41" s="20">
        <v>21</v>
      </c>
      <c r="I41" s="20">
        <v>23</v>
      </c>
      <c r="J41" s="20">
        <v>17</v>
      </c>
      <c r="K41" s="20">
        <v>19</v>
      </c>
      <c r="L41" s="20">
        <v>16</v>
      </c>
      <c r="M41" s="20">
        <v>17</v>
      </c>
    </row>
    <row r="42" spans="2:13" ht="13.5" thickTop="1">
      <c r="B42" s="35" t="s">
        <v>303</v>
      </c>
      <c r="C42" s="60" t="s">
        <v>312</v>
      </c>
      <c r="D42" s="20">
        <v>22</v>
      </c>
      <c r="E42" s="20">
        <v>23</v>
      </c>
      <c r="F42" s="20">
        <v>22</v>
      </c>
      <c r="G42" s="20">
        <v>21</v>
      </c>
      <c r="H42" s="20">
        <v>22</v>
      </c>
      <c r="I42" s="20">
        <v>24</v>
      </c>
      <c r="J42" s="20">
        <v>19</v>
      </c>
      <c r="K42" s="20">
        <v>20</v>
      </c>
      <c r="L42" s="20">
        <v>20</v>
      </c>
      <c r="M42" s="20">
        <v>20</v>
      </c>
    </row>
    <row r="43" spans="2:13" ht="12.75">
      <c r="B43" s="35" t="s">
        <v>306</v>
      </c>
      <c r="C43" s="61" t="s">
        <v>276</v>
      </c>
      <c r="D43" s="21">
        <v>34.7</v>
      </c>
      <c r="E43" s="21">
        <v>35</v>
      </c>
      <c r="F43" s="21">
        <v>35</v>
      </c>
      <c r="G43" s="21">
        <v>35</v>
      </c>
      <c r="H43" s="21">
        <v>35</v>
      </c>
      <c r="I43" s="21">
        <v>36</v>
      </c>
      <c r="J43" s="21">
        <v>38</v>
      </c>
      <c r="K43" s="21">
        <v>40</v>
      </c>
      <c r="L43" s="21">
        <v>37</v>
      </c>
      <c r="M43" s="21">
        <v>38</v>
      </c>
    </row>
    <row r="44" spans="2:13" ht="12.75">
      <c r="B44" s="35" t="s">
        <v>304</v>
      </c>
      <c r="C44" s="62" t="s">
        <v>277</v>
      </c>
      <c r="D44" s="21">
        <v>18.5</v>
      </c>
      <c r="E44" s="21">
        <v>18</v>
      </c>
      <c r="F44" s="21">
        <v>18</v>
      </c>
      <c r="G44" s="21">
        <v>19</v>
      </c>
      <c r="H44" s="21">
        <v>19</v>
      </c>
      <c r="I44" s="21">
        <v>19</v>
      </c>
      <c r="J44" s="21">
        <v>20</v>
      </c>
      <c r="K44" s="21">
        <v>21</v>
      </c>
      <c r="L44" s="21">
        <v>19</v>
      </c>
      <c r="M44" s="21">
        <v>20</v>
      </c>
    </row>
    <row r="45" spans="2:13" ht="13.5" thickBot="1">
      <c r="B45" s="56" t="s">
        <v>305</v>
      </c>
      <c r="C45" s="63" t="s">
        <v>278</v>
      </c>
      <c r="D45" s="70">
        <v>34.9</v>
      </c>
      <c r="E45" s="70">
        <v>34</v>
      </c>
      <c r="F45" s="70">
        <v>34</v>
      </c>
      <c r="G45" s="70">
        <v>34</v>
      </c>
      <c r="H45" s="70">
        <v>34</v>
      </c>
      <c r="I45" s="70">
        <v>32</v>
      </c>
      <c r="J45" s="70">
        <v>30</v>
      </c>
      <c r="K45" s="70">
        <v>27</v>
      </c>
      <c r="L45" s="70">
        <v>31</v>
      </c>
      <c r="M45" s="70">
        <v>29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7.6</v>
      </c>
      <c r="E46" s="185">
        <f t="shared" si="0"/>
        <v>8.85</v>
      </c>
      <c r="F46" s="185">
        <f t="shared" si="0"/>
        <v>8.875</v>
      </c>
      <c r="G46" s="185">
        <f t="shared" si="0"/>
        <v>8.9</v>
      </c>
      <c r="H46" s="185">
        <f t="shared" si="0"/>
        <v>8.9</v>
      </c>
      <c r="I46" s="185">
        <f t="shared" si="0"/>
        <v>8.875</v>
      </c>
      <c r="J46" s="185">
        <f t="shared" si="0"/>
        <v>8.85</v>
      </c>
      <c r="K46" s="185">
        <f t="shared" si="0"/>
        <v>8.775</v>
      </c>
      <c r="L46" s="185">
        <f t="shared" si="0"/>
        <v>8.8</v>
      </c>
      <c r="M46" s="186">
        <f t="shared" si="0"/>
        <v>8.775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3.658</v>
      </c>
      <c r="E47" s="188">
        <f aca="true" t="shared" si="1" ref="E47:M47">E13*$C13+E14*$C14+E15*$C15+E16*$C16+E17*$C17+E18*$C18+E19*$C19+E20*$C20+E21*$C21+E22*$C22+E23*$C23+E24*$C24+E26*$C26+E27*$C27+E28*$C28+E29*$C29</f>
        <v>4.107999999999999</v>
      </c>
      <c r="F47" s="188">
        <f t="shared" si="1"/>
        <v>4.047999999999999</v>
      </c>
      <c r="G47" s="188">
        <f t="shared" si="1"/>
        <v>4.018</v>
      </c>
      <c r="H47" s="188">
        <f t="shared" si="1"/>
        <v>4.000000000000001</v>
      </c>
      <c r="I47" s="188">
        <f t="shared" si="1"/>
        <v>4.008</v>
      </c>
      <c r="J47" s="188">
        <f t="shared" si="1"/>
        <v>4.047999999999999</v>
      </c>
      <c r="K47" s="188">
        <f t="shared" si="1"/>
        <v>4.104999999999999</v>
      </c>
      <c r="L47" s="188">
        <f t="shared" si="1"/>
        <v>3.976</v>
      </c>
      <c r="M47" s="189">
        <f t="shared" si="1"/>
        <v>4.038999999999999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3.9419999999999997</v>
      </c>
      <c r="E48" s="191">
        <f t="shared" si="2"/>
        <v>4.742000000000001</v>
      </c>
      <c r="F48" s="191">
        <f t="shared" si="2"/>
        <v>4.827000000000001</v>
      </c>
      <c r="G48" s="191">
        <f t="shared" si="2"/>
        <v>4.882000000000001</v>
      </c>
      <c r="H48" s="191">
        <f t="shared" si="2"/>
        <v>4.8999999999999995</v>
      </c>
      <c r="I48" s="191">
        <f t="shared" si="2"/>
        <v>4.867</v>
      </c>
      <c r="J48" s="191">
        <f t="shared" si="2"/>
        <v>4.8020000000000005</v>
      </c>
      <c r="K48" s="191">
        <f t="shared" si="2"/>
        <v>4.670000000000002</v>
      </c>
      <c r="L48" s="191">
        <f t="shared" si="2"/>
        <v>4.824000000000001</v>
      </c>
      <c r="M48" s="192">
        <f t="shared" si="2"/>
        <v>4.7360000000000015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5.462</v>
      </c>
      <c r="E49" s="194">
        <f t="shared" si="3"/>
        <v>6.5120000000000005</v>
      </c>
      <c r="F49" s="194">
        <f t="shared" si="3"/>
        <v>6.602000000000001</v>
      </c>
      <c r="G49" s="194">
        <f t="shared" si="3"/>
        <v>6.662</v>
      </c>
      <c r="H49" s="194">
        <f t="shared" si="3"/>
        <v>6.679999999999999</v>
      </c>
      <c r="I49" s="194">
        <f t="shared" si="3"/>
        <v>6.642</v>
      </c>
      <c r="J49" s="194">
        <f t="shared" si="3"/>
        <v>6.572</v>
      </c>
      <c r="K49" s="194">
        <f t="shared" si="3"/>
        <v>6.425000000000001</v>
      </c>
      <c r="L49" s="194">
        <f t="shared" si="3"/>
        <v>6.5840000000000005</v>
      </c>
      <c r="M49" s="195">
        <f t="shared" si="3"/>
        <v>6.4910000000000005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507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11</v>
      </c>
      <c r="E6" s="2" t="s">
        <v>89</v>
      </c>
      <c r="F6" s="2" t="s">
        <v>90</v>
      </c>
      <c r="G6" s="2" t="s">
        <v>91</v>
      </c>
      <c r="H6" s="2" t="s">
        <v>92</v>
      </c>
      <c r="I6" s="2" t="s">
        <v>93</v>
      </c>
      <c r="J6" s="2" t="s">
        <v>225</v>
      </c>
      <c r="K6" s="2" t="s">
        <v>94</v>
      </c>
      <c r="L6" s="5" t="s">
        <v>226</v>
      </c>
      <c r="M6" s="2" t="s">
        <v>227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9"/>
    </row>
    <row r="8" spans="2:13" ht="16.5" customHeight="1" thickBot="1" thickTop="1">
      <c r="B8" s="241" t="s">
        <v>293</v>
      </c>
      <c r="C8" s="236" t="s">
        <v>259</v>
      </c>
      <c r="D8" s="7" t="s">
        <v>356</v>
      </c>
      <c r="E8" s="232" t="s">
        <v>357</v>
      </c>
      <c r="F8" s="232" t="s">
        <v>358</v>
      </c>
      <c r="G8" s="232" t="s">
        <v>359</v>
      </c>
      <c r="H8" s="256" t="s">
        <v>525</v>
      </c>
      <c r="I8" s="232" t="s">
        <v>360</v>
      </c>
      <c r="J8" s="254" t="s">
        <v>526</v>
      </c>
      <c r="K8" s="256" t="s">
        <v>527</v>
      </c>
      <c r="L8" s="254" t="s">
        <v>528</v>
      </c>
      <c r="M8" s="254" t="s">
        <v>429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241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">
        <v>0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16</v>
      </c>
      <c r="E12" s="103">
        <v>25</v>
      </c>
      <c r="F12" s="103">
        <v>25</v>
      </c>
      <c r="G12" s="103">
        <v>25</v>
      </c>
      <c r="H12" s="103">
        <v>25</v>
      </c>
      <c r="I12" s="103">
        <v>22</v>
      </c>
      <c r="J12" s="103">
        <v>25</v>
      </c>
      <c r="K12" s="103">
        <v>25</v>
      </c>
      <c r="L12" s="103">
        <v>25</v>
      </c>
      <c r="M12" s="108">
        <v>25</v>
      </c>
    </row>
    <row r="13" spans="2:13" ht="13.5" thickTop="1">
      <c r="B13" s="97" t="str">
        <f>'Таблица цен ингредиентов'!B12</f>
        <v>Травяное сено, незрелое</v>
      </c>
      <c r="C13" s="163">
        <f>'Таблица цен ингредиентов'!C12</f>
        <v>0.12</v>
      </c>
      <c r="D13" s="95">
        <v>15.4</v>
      </c>
      <c r="E13" s="17">
        <v>16.9</v>
      </c>
      <c r="F13" s="17">
        <v>19.4</v>
      </c>
      <c r="G13" s="17">
        <v>19.7</v>
      </c>
      <c r="H13" s="17">
        <v>19.4</v>
      </c>
      <c r="I13" s="17">
        <v>15.8</v>
      </c>
      <c r="J13" s="17">
        <v>19.2</v>
      </c>
      <c r="K13" s="17">
        <v>19.1</v>
      </c>
      <c r="L13" s="17">
        <v>19.4</v>
      </c>
      <c r="M13" s="17">
        <v>19.1</v>
      </c>
    </row>
    <row r="14" spans="2:13" ht="12.75">
      <c r="B14" s="98" t="str">
        <f>'Таблица цен ингредиентов'!G18</f>
        <v>Кукурузное зерно, молотое</v>
      </c>
      <c r="C14" s="164">
        <f>'Таблица цен ингредиентов'!H18</f>
        <v>0.18</v>
      </c>
      <c r="D14" s="96">
        <v>4</v>
      </c>
      <c r="E14" s="19">
        <v>4</v>
      </c>
      <c r="F14" s="19">
        <v>2</v>
      </c>
      <c r="G14" s="19">
        <v>2.4</v>
      </c>
      <c r="H14" s="19">
        <v>3</v>
      </c>
      <c r="I14" s="19">
        <v>4</v>
      </c>
      <c r="J14" s="19"/>
      <c r="K14" s="19"/>
      <c r="L14" s="19"/>
      <c r="M14" s="19"/>
    </row>
    <row r="15" spans="2:13" ht="12.75">
      <c r="B15" s="98" t="str">
        <f>'Таблица цен ингредиентов'!G16</f>
        <v>Пшеничные высевки</v>
      </c>
      <c r="C15" s="164">
        <f>'Таблица цен ингредиентов'!H16</f>
        <v>0.18</v>
      </c>
      <c r="D15" s="96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98" t="str">
        <f>'Таблица цен ингредиентов'!L10</f>
        <v>Соевый жмых, 44% химически</v>
      </c>
      <c r="C16" s="164">
        <f>'Таблица цен ингредиентов'!M10</f>
        <v>0.3</v>
      </c>
      <c r="D16" s="96"/>
      <c r="E16" s="19">
        <v>2.3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98" t="str">
        <f>'Таблица цен ингредиентов'!L12</f>
        <v>Соевый жмых, 48% хим.</v>
      </c>
      <c r="C17" s="164">
        <f>'Таблица цен ингредиентов'!M12</f>
        <v>0.3</v>
      </c>
      <c r="D17" s="96"/>
      <c r="E17" s="19"/>
      <c r="F17" s="19">
        <v>1.9</v>
      </c>
      <c r="G17" s="19"/>
      <c r="H17" s="19"/>
      <c r="I17" s="19"/>
      <c r="J17" s="19">
        <v>2</v>
      </c>
      <c r="K17" s="19">
        <v>2.2</v>
      </c>
      <c r="L17" s="19">
        <v>1.9</v>
      </c>
      <c r="M17" s="19">
        <v>2.1</v>
      </c>
    </row>
    <row r="18" spans="2:13" ht="12.75">
      <c r="B18" s="98" t="str">
        <f>'Таблица цен ингредиентов'!L14</f>
        <v>Соевый жмых, экспеллер</v>
      </c>
      <c r="C18" s="164">
        <f>'Таблица цен ингредиентов'!M14</f>
        <v>0.3</v>
      </c>
      <c r="D18" s="96"/>
      <c r="E18" s="19"/>
      <c r="F18" s="19"/>
      <c r="G18" s="19">
        <v>1.3</v>
      </c>
      <c r="H18" s="19"/>
      <c r="I18" s="19"/>
      <c r="J18" s="19"/>
      <c r="K18" s="19"/>
      <c r="L18" s="19"/>
      <c r="M18" s="19"/>
    </row>
    <row r="19" spans="2:13" ht="12.75">
      <c r="B19" s="98" t="str">
        <f>'Таблица цен ингредиентов'!L16</f>
        <v>Соевый жмых, выс. темп.</v>
      </c>
      <c r="C19" s="164">
        <f>'Таблица цен ингредиентов'!M16</f>
        <v>0.3</v>
      </c>
      <c r="D19" s="96"/>
      <c r="E19" s="19"/>
      <c r="F19" s="19"/>
      <c r="G19" s="19"/>
      <c r="H19" s="19">
        <v>1</v>
      </c>
      <c r="I19" s="19"/>
      <c r="J19" s="19"/>
      <c r="K19" s="19"/>
      <c r="L19" s="19"/>
      <c r="M19" s="19"/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/>
      <c r="E20" s="19"/>
      <c r="F20" s="19"/>
      <c r="G20" s="19"/>
      <c r="H20" s="19"/>
      <c r="I20" s="19">
        <v>2.1</v>
      </c>
      <c r="J20" s="19"/>
      <c r="K20" s="19"/>
      <c r="L20" s="19"/>
      <c r="M20" s="19"/>
    </row>
    <row r="21" spans="2:13" ht="12.75">
      <c r="B21" s="98" t="str">
        <f>'Таблица цен ингредиентов'!G10</f>
        <v>Зерно ячменя, прессованное</v>
      </c>
      <c r="C21" s="164">
        <f>'Таблица цен ингредиентов'!H10</f>
        <v>0.18</v>
      </c>
      <c r="D21" s="34"/>
      <c r="E21" s="24"/>
      <c r="F21" s="24"/>
      <c r="G21" s="24"/>
      <c r="H21" s="24"/>
      <c r="I21" s="19"/>
      <c r="J21" s="19">
        <v>2</v>
      </c>
      <c r="K21" s="19"/>
      <c r="L21" s="19"/>
      <c r="M21" s="19">
        <v>0.7</v>
      </c>
    </row>
    <row r="22" spans="2:13" ht="12.75">
      <c r="B22" s="98" t="str">
        <f>'Таблица цен ингредиентов'!G12</f>
        <v>Зерно овса, прессованное</v>
      </c>
      <c r="C22" s="164">
        <f>'Таблица цен ингредиентов'!H12</f>
        <v>0.18</v>
      </c>
      <c r="D22" s="34"/>
      <c r="E22" s="24"/>
      <c r="F22" s="24"/>
      <c r="G22" s="24"/>
      <c r="H22" s="24"/>
      <c r="I22" s="19"/>
      <c r="J22" s="19"/>
      <c r="K22" s="19">
        <v>2</v>
      </c>
      <c r="L22" s="19"/>
      <c r="M22" s="19">
        <v>0.7</v>
      </c>
    </row>
    <row r="23" spans="2:13" ht="12.75">
      <c r="B23" s="98" t="str">
        <f>'Таблица цен ингредиентов'!G14</f>
        <v>Зерно пшеницы, пресс.</v>
      </c>
      <c r="C23" s="164">
        <f>'Таблица цен ингредиентов'!H14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2</v>
      </c>
      <c r="M23" s="19">
        <v>0.7</v>
      </c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0.08</v>
      </c>
      <c r="E27" s="24">
        <v>0.08</v>
      </c>
      <c r="F27" s="24">
        <v>0.08</v>
      </c>
      <c r="G27" s="24">
        <v>0.08</v>
      </c>
      <c r="H27" s="24">
        <v>0.08</v>
      </c>
      <c r="I27" s="24">
        <v>0.08</v>
      </c>
      <c r="J27" s="24">
        <v>0.08</v>
      </c>
      <c r="K27" s="24">
        <v>0.08</v>
      </c>
      <c r="L27" s="24">
        <v>0.08</v>
      </c>
      <c r="M27" s="24">
        <v>0.08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0.08</v>
      </c>
      <c r="E29" s="23">
        <v>0.08</v>
      </c>
      <c r="F29" s="23">
        <v>0.08</v>
      </c>
      <c r="G29" s="23">
        <v>0.08</v>
      </c>
      <c r="H29" s="23">
        <v>0.08</v>
      </c>
      <c r="I29" s="23">
        <v>0.08</v>
      </c>
      <c r="J29" s="23">
        <v>0.08</v>
      </c>
      <c r="K29" s="23">
        <v>0.08</v>
      </c>
      <c r="L29" s="23">
        <v>0.08</v>
      </c>
      <c r="M29" s="23">
        <v>0.08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16.8</v>
      </c>
      <c r="E33" s="17">
        <v>20.1</v>
      </c>
      <c r="F33" s="17">
        <v>20.1</v>
      </c>
      <c r="G33" s="17">
        <v>20.1</v>
      </c>
      <c r="H33" s="17">
        <v>20.1</v>
      </c>
      <c r="I33" s="17">
        <v>19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268</v>
      </c>
      <c r="D34" s="19">
        <v>19.2</v>
      </c>
      <c r="E34" s="19">
        <v>26.4</v>
      </c>
      <c r="F34" s="19">
        <v>25.6</v>
      </c>
      <c r="G34" s="19">
        <v>25.6</v>
      </c>
      <c r="H34" s="19">
        <v>25.3</v>
      </c>
      <c r="I34" s="19">
        <v>25.9</v>
      </c>
      <c r="J34" s="19">
        <v>25.5</v>
      </c>
      <c r="K34" s="19">
        <v>25.6</v>
      </c>
      <c r="L34" s="19">
        <v>25.6</v>
      </c>
      <c r="M34" s="19">
        <v>25.7</v>
      </c>
    </row>
    <row r="35" spans="2:13" ht="12.75">
      <c r="B35" s="247" t="s">
        <v>297</v>
      </c>
      <c r="C35" s="79" t="s">
        <v>269</v>
      </c>
      <c r="D35" s="19">
        <v>16</v>
      </c>
      <c r="E35" s="19">
        <v>25.1</v>
      </c>
      <c r="F35" s="19">
        <v>25.2</v>
      </c>
      <c r="G35" s="19">
        <v>25.5</v>
      </c>
      <c r="H35" s="19">
        <v>25.4</v>
      </c>
      <c r="I35" s="19">
        <v>22</v>
      </c>
      <c r="J35" s="19">
        <v>25</v>
      </c>
      <c r="K35" s="19">
        <v>25.2</v>
      </c>
      <c r="L35" s="19">
        <v>25.1</v>
      </c>
      <c r="M35" s="19">
        <v>25.3</v>
      </c>
    </row>
    <row r="36" spans="2:13" ht="13.5" thickBot="1">
      <c r="B36" s="35" t="s">
        <v>298</v>
      </c>
      <c r="C36" s="80" t="s">
        <v>270</v>
      </c>
      <c r="D36" s="20">
        <v>409</v>
      </c>
      <c r="E36" s="20">
        <v>948</v>
      </c>
      <c r="F36" s="20">
        <v>1051</v>
      </c>
      <c r="G36" s="20">
        <v>722</v>
      </c>
      <c r="H36" s="20">
        <v>637</v>
      </c>
      <c r="I36" s="20">
        <v>712</v>
      </c>
      <c r="J36" s="20">
        <v>1155</v>
      </c>
      <c r="K36" s="20">
        <v>1221</v>
      </c>
      <c r="L36" s="20">
        <v>1154</v>
      </c>
      <c r="M36" s="20">
        <v>1183</v>
      </c>
    </row>
    <row r="37" spans="2:13" ht="13.5" thickTop="1">
      <c r="B37" s="35" t="s">
        <v>299</v>
      </c>
      <c r="C37" s="81" t="s">
        <v>308</v>
      </c>
      <c r="D37" s="20">
        <v>3</v>
      </c>
      <c r="E37" s="20">
        <v>7</v>
      </c>
      <c r="F37" s="20">
        <v>15</v>
      </c>
      <c r="G37" s="20">
        <v>29</v>
      </c>
      <c r="H37" s="20">
        <v>24</v>
      </c>
      <c r="I37" s="20">
        <v>-2</v>
      </c>
      <c r="J37" s="20">
        <v>-1</v>
      </c>
      <c r="K37" s="20">
        <v>15</v>
      </c>
      <c r="L37" s="20">
        <v>4</v>
      </c>
      <c r="M37" s="20">
        <v>21</v>
      </c>
    </row>
    <row r="38" spans="2:13" ht="12.75">
      <c r="B38" s="35" t="s">
        <v>279</v>
      </c>
      <c r="C38" s="58" t="s">
        <v>268</v>
      </c>
      <c r="D38" s="20">
        <v>15.7</v>
      </c>
      <c r="E38" s="20">
        <v>19.4</v>
      </c>
      <c r="F38" s="20">
        <v>20</v>
      </c>
      <c r="G38" s="20">
        <v>18.4</v>
      </c>
      <c r="H38" s="20">
        <v>18</v>
      </c>
      <c r="I38" s="20">
        <v>18.2</v>
      </c>
      <c r="J38" s="20">
        <v>20.4</v>
      </c>
      <c r="K38" s="20">
        <v>20.8</v>
      </c>
      <c r="L38" s="20">
        <v>20.4</v>
      </c>
      <c r="M38" s="20">
        <v>20.6</v>
      </c>
    </row>
    <row r="39" spans="2:13" ht="12.75">
      <c r="B39" s="244" t="s">
        <v>300</v>
      </c>
      <c r="C39" s="58" t="s">
        <v>309</v>
      </c>
      <c r="D39" s="20">
        <v>12.2</v>
      </c>
      <c r="E39" s="19">
        <v>14.5</v>
      </c>
      <c r="F39" s="19">
        <v>14.8</v>
      </c>
      <c r="G39" s="19">
        <v>13.2</v>
      </c>
      <c r="H39" s="19">
        <v>12.8</v>
      </c>
      <c r="I39" s="19">
        <v>13.9</v>
      </c>
      <c r="J39" s="19">
        <v>15.3</v>
      </c>
      <c r="K39" s="19">
        <v>15.6</v>
      </c>
      <c r="L39" s="19">
        <v>15.3</v>
      </c>
      <c r="M39" s="19">
        <v>15.5</v>
      </c>
    </row>
    <row r="40" spans="2:13" ht="12.75">
      <c r="B40" s="245" t="s">
        <v>301</v>
      </c>
      <c r="C40" s="58" t="s">
        <v>310</v>
      </c>
      <c r="D40" s="20">
        <v>3.5</v>
      </c>
      <c r="E40" s="19">
        <v>4.9</v>
      </c>
      <c r="F40" s="19">
        <v>5.2</v>
      </c>
      <c r="G40" s="19">
        <v>5.2</v>
      </c>
      <c r="H40" s="19">
        <v>5.2</v>
      </c>
      <c r="I40" s="19">
        <v>4.3</v>
      </c>
      <c r="J40" s="19">
        <v>5.1</v>
      </c>
      <c r="K40" s="19">
        <v>5.2</v>
      </c>
      <c r="L40" s="19">
        <v>5.1</v>
      </c>
      <c r="M40" s="19">
        <v>5.2</v>
      </c>
    </row>
    <row r="41" spans="2:13" ht="13.5" thickBot="1">
      <c r="B41" s="35" t="s">
        <v>302</v>
      </c>
      <c r="C41" s="59" t="s">
        <v>311</v>
      </c>
      <c r="D41" s="20">
        <v>31</v>
      </c>
      <c r="E41" s="20">
        <v>17</v>
      </c>
      <c r="F41" s="20">
        <v>20</v>
      </c>
      <c r="G41" s="20">
        <v>19</v>
      </c>
      <c r="H41" s="20">
        <v>18</v>
      </c>
      <c r="I41" s="20">
        <v>18</v>
      </c>
      <c r="J41" s="20">
        <v>20</v>
      </c>
      <c r="K41" s="20">
        <v>20</v>
      </c>
      <c r="L41" s="20">
        <v>20</v>
      </c>
      <c r="M41" s="20">
        <v>20</v>
      </c>
    </row>
    <row r="42" spans="2:13" ht="13.5" thickTop="1">
      <c r="B42" s="35" t="s">
        <v>303</v>
      </c>
      <c r="C42" s="60" t="s">
        <v>312</v>
      </c>
      <c r="D42" s="20">
        <v>16</v>
      </c>
      <c r="E42" s="20">
        <v>18</v>
      </c>
      <c r="F42" s="20">
        <v>17</v>
      </c>
      <c r="G42" s="20">
        <v>15</v>
      </c>
      <c r="H42" s="20">
        <v>15</v>
      </c>
      <c r="I42" s="20">
        <v>17</v>
      </c>
      <c r="J42" s="20">
        <v>18</v>
      </c>
      <c r="K42" s="20">
        <v>19</v>
      </c>
      <c r="L42" s="20">
        <v>18</v>
      </c>
      <c r="M42" s="20">
        <v>19</v>
      </c>
    </row>
    <row r="43" spans="2:13" ht="12.75">
      <c r="B43" s="35" t="s">
        <v>306</v>
      </c>
      <c r="C43" s="61" t="s">
        <v>276</v>
      </c>
      <c r="D43" s="20">
        <v>40</v>
      </c>
      <c r="E43" s="21">
        <v>38.3</v>
      </c>
      <c r="F43" s="21">
        <v>42</v>
      </c>
      <c r="G43" s="21">
        <v>43</v>
      </c>
      <c r="H43" s="21">
        <v>43</v>
      </c>
      <c r="I43" s="21">
        <v>38</v>
      </c>
      <c r="J43" s="21">
        <v>43</v>
      </c>
      <c r="K43" s="21">
        <v>43</v>
      </c>
      <c r="L43" s="21">
        <v>42</v>
      </c>
      <c r="M43" s="21">
        <v>53</v>
      </c>
    </row>
    <row r="44" spans="2:13" ht="12.75">
      <c r="B44" s="35" t="s">
        <v>304</v>
      </c>
      <c r="C44" s="62" t="s">
        <v>277</v>
      </c>
      <c r="D44" s="21">
        <v>25</v>
      </c>
      <c r="E44" s="21">
        <v>23.8</v>
      </c>
      <c r="F44" s="21">
        <v>26.3</v>
      </c>
      <c r="G44" s="21">
        <v>27</v>
      </c>
      <c r="H44" s="21">
        <v>26</v>
      </c>
      <c r="I44" s="21">
        <v>24</v>
      </c>
      <c r="J44" s="21">
        <v>27</v>
      </c>
      <c r="K44" s="21">
        <v>27</v>
      </c>
      <c r="L44" s="21">
        <v>26</v>
      </c>
      <c r="M44" s="21">
        <v>26</v>
      </c>
    </row>
    <row r="45" spans="2:13" ht="13.5" thickBot="1">
      <c r="B45" s="56" t="s">
        <v>305</v>
      </c>
      <c r="C45" s="63" t="s">
        <v>278</v>
      </c>
      <c r="D45" s="69">
        <v>34</v>
      </c>
      <c r="E45" s="70">
        <v>33</v>
      </c>
      <c r="F45" s="70">
        <v>28.2</v>
      </c>
      <c r="G45" s="70">
        <v>29</v>
      </c>
      <c r="H45" s="70">
        <v>31</v>
      </c>
      <c r="I45" s="70">
        <v>32</v>
      </c>
      <c r="J45" s="70">
        <v>27</v>
      </c>
      <c r="K45" s="70">
        <v>26</v>
      </c>
      <c r="L45" s="70">
        <v>28</v>
      </c>
      <c r="M45" s="70">
        <v>27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4</v>
      </c>
      <c r="E46" s="185">
        <f t="shared" si="0"/>
        <v>6.275</v>
      </c>
      <c r="F46" s="185">
        <f t="shared" si="0"/>
        <v>6.3</v>
      </c>
      <c r="G46" s="185">
        <f t="shared" si="0"/>
        <v>6.375</v>
      </c>
      <c r="H46" s="185">
        <f t="shared" si="0"/>
        <v>6.35</v>
      </c>
      <c r="I46" s="185">
        <f t="shared" si="0"/>
        <v>5.5</v>
      </c>
      <c r="J46" s="185">
        <f t="shared" si="0"/>
        <v>6.25</v>
      </c>
      <c r="K46" s="185">
        <f t="shared" si="0"/>
        <v>6.3</v>
      </c>
      <c r="L46" s="185">
        <f t="shared" si="0"/>
        <v>6.275</v>
      </c>
      <c r="M46" s="186">
        <f t="shared" si="0"/>
        <v>6.325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2.6719999999999997</v>
      </c>
      <c r="E47" s="188">
        <f aca="true" t="shared" si="1" ref="E47:M47">E13*$C13+E14*$C14+E15*$C15+E16*$C16+E17*$C17+E18*$C18+E19*$C19+E20*$C20+E21*$C21+E22*$C22+E23*$C23+E24*$C24+E26*$C26+E27*$C27+E28*$C28+E29*$C29</f>
        <v>3.5419999999999994</v>
      </c>
      <c r="F47" s="188">
        <f t="shared" si="1"/>
        <v>3.3619999999999997</v>
      </c>
      <c r="G47" s="188">
        <f t="shared" si="1"/>
        <v>3.29</v>
      </c>
      <c r="H47" s="188">
        <f t="shared" si="1"/>
        <v>3.272</v>
      </c>
      <c r="I47" s="188">
        <f t="shared" si="1"/>
        <v>3.1399999999999997</v>
      </c>
      <c r="J47" s="188">
        <f t="shared" si="1"/>
        <v>3.368</v>
      </c>
      <c r="K47" s="188">
        <f t="shared" si="1"/>
        <v>3.4160000000000004</v>
      </c>
      <c r="L47" s="188">
        <f t="shared" si="1"/>
        <v>3.3619999999999997</v>
      </c>
      <c r="M47" s="189">
        <f t="shared" si="1"/>
        <v>3.404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1.3280000000000003</v>
      </c>
      <c r="E48" s="191">
        <f t="shared" si="2"/>
        <v>2.733000000000001</v>
      </c>
      <c r="F48" s="191">
        <f t="shared" si="2"/>
        <v>2.938</v>
      </c>
      <c r="G48" s="191">
        <f t="shared" si="2"/>
        <v>3.085</v>
      </c>
      <c r="H48" s="191">
        <f t="shared" si="2"/>
        <v>3.078</v>
      </c>
      <c r="I48" s="191">
        <f t="shared" si="2"/>
        <v>2.3600000000000003</v>
      </c>
      <c r="J48" s="191">
        <f t="shared" si="2"/>
        <v>2.882</v>
      </c>
      <c r="K48" s="191">
        <f t="shared" si="2"/>
        <v>2.8839999999999995</v>
      </c>
      <c r="L48" s="191">
        <f t="shared" si="2"/>
        <v>2.9130000000000007</v>
      </c>
      <c r="M48" s="192">
        <f t="shared" si="2"/>
        <v>2.9210000000000003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2.128</v>
      </c>
      <c r="E49" s="194">
        <f t="shared" si="3"/>
        <v>3.988000000000001</v>
      </c>
      <c r="F49" s="194">
        <f t="shared" si="3"/>
        <v>4.198</v>
      </c>
      <c r="G49" s="194">
        <f t="shared" si="3"/>
        <v>4.359999999999999</v>
      </c>
      <c r="H49" s="194">
        <f t="shared" si="3"/>
        <v>4.347999999999999</v>
      </c>
      <c r="I49" s="194">
        <f t="shared" si="3"/>
        <v>3.46</v>
      </c>
      <c r="J49" s="194">
        <f t="shared" si="3"/>
        <v>4.132</v>
      </c>
      <c r="K49" s="194">
        <f t="shared" si="3"/>
        <v>4.143999999999999</v>
      </c>
      <c r="L49" s="194">
        <f t="shared" si="3"/>
        <v>4.168000000000001</v>
      </c>
      <c r="M49" s="195">
        <f t="shared" si="3"/>
        <v>4.186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508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286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1</v>
      </c>
      <c r="E6" s="2" t="s">
        <v>95</v>
      </c>
      <c r="F6" s="2" t="s">
        <v>96</v>
      </c>
      <c r="G6" s="2" t="s">
        <v>97</v>
      </c>
      <c r="H6" s="2" t="s">
        <v>98</v>
      </c>
      <c r="I6" s="2" t="s">
        <v>99</v>
      </c>
      <c r="J6" s="2" t="s">
        <v>78</v>
      </c>
      <c r="K6" s="2" t="s">
        <v>224</v>
      </c>
      <c r="L6" s="5" t="s">
        <v>228</v>
      </c>
      <c r="M6" s="2" t="s">
        <v>229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2"/>
    </row>
    <row r="8" spans="2:13" ht="16.5" customHeight="1" thickBot="1" thickTop="1">
      <c r="B8" s="241" t="s">
        <v>293</v>
      </c>
      <c r="C8" s="236" t="s">
        <v>259</v>
      </c>
      <c r="D8" s="253" t="s">
        <v>361</v>
      </c>
      <c r="E8" s="254" t="s">
        <v>362</v>
      </c>
      <c r="F8" s="254" t="s">
        <v>363</v>
      </c>
      <c r="G8" s="254" t="s">
        <v>364</v>
      </c>
      <c r="H8" s="256" t="s">
        <v>430</v>
      </c>
      <c r="I8" s="262" t="s">
        <v>431</v>
      </c>
      <c r="J8" s="254" t="s">
        <v>365</v>
      </c>
      <c r="K8" s="254" t="s">
        <v>432</v>
      </c>
      <c r="L8" s="256" t="s">
        <v>433</v>
      </c>
      <c r="M8" s="254" t="s">
        <v>434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18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12</v>
      </c>
      <c r="E12" s="103">
        <v>25</v>
      </c>
      <c r="F12" s="103">
        <v>25</v>
      </c>
      <c r="G12" s="103">
        <v>25</v>
      </c>
      <c r="H12" s="103">
        <v>25</v>
      </c>
      <c r="I12" s="103">
        <v>20</v>
      </c>
      <c r="J12" s="103">
        <v>15</v>
      </c>
      <c r="K12" s="103">
        <v>25</v>
      </c>
      <c r="L12" s="103">
        <v>25</v>
      </c>
      <c r="M12" s="108">
        <v>25</v>
      </c>
    </row>
    <row r="13" spans="2:13" ht="13.5" thickTop="1">
      <c r="B13" s="97" t="str">
        <f>'Таблица цен ингредиентов'!B14</f>
        <v>Травяное сено, средн. зрел.</v>
      </c>
      <c r="C13" s="163">
        <f>'Таблица цен ингредиентов'!C14</f>
        <v>0.1</v>
      </c>
      <c r="D13" s="95">
        <v>13.4</v>
      </c>
      <c r="E13" s="17">
        <v>14.8</v>
      </c>
      <c r="F13" s="17">
        <v>15.6</v>
      </c>
      <c r="G13" s="17">
        <v>13.9</v>
      </c>
      <c r="H13" s="17">
        <v>13.6</v>
      </c>
      <c r="I13" s="17">
        <v>15.2</v>
      </c>
      <c r="J13" s="17">
        <v>15</v>
      </c>
      <c r="K13" s="17">
        <v>14.8</v>
      </c>
      <c r="L13" s="17">
        <v>14.5</v>
      </c>
      <c r="M13" s="17">
        <v>15.4</v>
      </c>
    </row>
    <row r="14" spans="2:13" ht="12.75">
      <c r="B14" s="98" t="str">
        <f>'Таблица цен ингредиентов'!G18</f>
        <v>Кукурузное зерно, молотое</v>
      </c>
      <c r="C14" s="164">
        <f>'Таблица цен ингредиентов'!H18</f>
        <v>0.18</v>
      </c>
      <c r="D14" s="96">
        <v>4</v>
      </c>
      <c r="E14" s="19">
        <v>6</v>
      </c>
      <c r="F14" s="19">
        <v>6</v>
      </c>
      <c r="G14" s="19">
        <v>4</v>
      </c>
      <c r="H14" s="19">
        <v>6</v>
      </c>
      <c r="I14" s="19">
        <v>4</v>
      </c>
      <c r="J14" s="19">
        <v>4</v>
      </c>
      <c r="K14" s="19"/>
      <c r="L14" s="19"/>
      <c r="M14" s="19"/>
    </row>
    <row r="15" spans="2:13" ht="12.75">
      <c r="B15" s="98" t="str">
        <f>'Таблица цен ингредиентов'!G16</f>
        <v>Пшеничные высевки</v>
      </c>
      <c r="C15" s="164">
        <f>'Таблица цен ингредиентов'!H16</f>
        <v>0.18</v>
      </c>
      <c r="D15" s="96"/>
      <c r="E15" s="19"/>
      <c r="F15" s="19"/>
      <c r="G15" s="19">
        <v>4</v>
      </c>
      <c r="H15" s="19">
        <v>2.5</v>
      </c>
      <c r="I15" s="19"/>
      <c r="J15" s="19"/>
      <c r="K15" s="19"/>
      <c r="L15" s="19"/>
      <c r="M15" s="19"/>
    </row>
    <row r="16" spans="2:13" ht="12.75">
      <c r="B16" s="98" t="str">
        <f>'Таблица цен ингредиентов'!L10</f>
        <v>Соевый жмых, 44% химически</v>
      </c>
      <c r="C16" s="164">
        <f>'Таблица цен ингредиентов'!M10</f>
        <v>0.3</v>
      </c>
      <c r="D16" s="96"/>
      <c r="E16" s="19">
        <v>2.3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98" t="str">
        <f>'Таблица цен ингредиентов'!L12</f>
        <v>Соевый жмых, 48% хим.</v>
      </c>
      <c r="C17" s="164">
        <f>'Таблица цен ингредиентов'!M12</f>
        <v>0.3</v>
      </c>
      <c r="D17" s="96"/>
      <c r="E17" s="19"/>
      <c r="F17" s="19">
        <v>1.6</v>
      </c>
      <c r="G17" s="19"/>
      <c r="H17" s="19"/>
      <c r="I17" s="19"/>
      <c r="J17" s="19"/>
      <c r="K17" s="19">
        <v>2.1</v>
      </c>
      <c r="L17" s="19">
        <v>2.5</v>
      </c>
      <c r="M17" s="19">
        <v>1.7</v>
      </c>
    </row>
    <row r="18" spans="2:13" ht="12.75">
      <c r="B18" s="98" t="str">
        <f>'Таблица цен ингредиентов'!L14</f>
        <v>Соевый жмых, экспеллер</v>
      </c>
      <c r="C18" s="164">
        <f>'Таблица цен ингредиентов'!M14</f>
        <v>0.3</v>
      </c>
      <c r="D18" s="96"/>
      <c r="E18" s="19"/>
      <c r="F18" s="19"/>
      <c r="G18" s="19">
        <v>1.2</v>
      </c>
      <c r="H18" s="19"/>
      <c r="I18" s="19"/>
      <c r="J18" s="19"/>
      <c r="K18" s="19"/>
      <c r="L18" s="19"/>
      <c r="M18" s="19"/>
    </row>
    <row r="19" spans="2:13" ht="12.75">
      <c r="B19" s="98" t="str">
        <f>'Таблица цен ингредиентов'!L16</f>
        <v>Соевый жмых, выс. темп.</v>
      </c>
      <c r="C19" s="164">
        <f>'Таблица цен ингредиентов'!M16</f>
        <v>0.3</v>
      </c>
      <c r="D19" s="96"/>
      <c r="E19" s="19"/>
      <c r="F19" s="19"/>
      <c r="G19" s="19"/>
      <c r="H19" s="19">
        <v>0.9</v>
      </c>
      <c r="I19" s="19"/>
      <c r="J19" s="19"/>
      <c r="K19" s="19"/>
      <c r="L19" s="19"/>
      <c r="M19" s="19"/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/>
      <c r="E20" s="19"/>
      <c r="F20" s="19"/>
      <c r="G20" s="19"/>
      <c r="H20" s="19"/>
      <c r="I20" s="19">
        <v>1.9</v>
      </c>
      <c r="J20" s="19"/>
      <c r="K20" s="19"/>
      <c r="L20" s="19"/>
      <c r="M20" s="19"/>
    </row>
    <row r="21" spans="2:13" ht="12.75">
      <c r="B21" s="98" t="str">
        <f>'Таблица цен ингредиентов'!L20</f>
        <v>Мочевина</v>
      </c>
      <c r="C21" s="164">
        <f>'Таблица цен ингредиентов'!M20</f>
        <v>0.25</v>
      </c>
      <c r="D21" s="110"/>
      <c r="E21" s="111"/>
      <c r="F21" s="111"/>
      <c r="G21" s="111"/>
      <c r="H21" s="111"/>
      <c r="I21" s="111"/>
      <c r="J21" s="24">
        <v>0.1</v>
      </c>
      <c r="K21" s="111"/>
      <c r="L21" s="111"/>
      <c r="M21" s="111"/>
    </row>
    <row r="22" spans="2:13" ht="12.75">
      <c r="B22" s="98" t="str">
        <f>'Таблица цен ингредиентов'!G10</f>
        <v>Зерно ячменя, прессованное</v>
      </c>
      <c r="C22" s="164">
        <f>'Таблица цен ингредиентов'!H10</f>
        <v>0.18</v>
      </c>
      <c r="D22" s="34"/>
      <c r="E22" s="24"/>
      <c r="F22" s="24"/>
      <c r="G22" s="24"/>
      <c r="H22" s="24"/>
      <c r="I22" s="24"/>
      <c r="J22" s="112"/>
      <c r="K22" s="19">
        <v>6</v>
      </c>
      <c r="L22" s="19"/>
      <c r="M22" s="19"/>
    </row>
    <row r="23" spans="2:13" ht="12.75">
      <c r="B23" s="98" t="str">
        <f>'Таблица цен ингредиентов'!G12</f>
        <v>Зерно овса, прессованное</v>
      </c>
      <c r="C23" s="164">
        <f>'Таблица цен ингредиентов'!H12</f>
        <v>0.18</v>
      </c>
      <c r="D23" s="34"/>
      <c r="E23" s="24"/>
      <c r="F23" s="24"/>
      <c r="G23" s="24"/>
      <c r="H23" s="24"/>
      <c r="I23" s="24"/>
      <c r="J23" s="112"/>
      <c r="K23" s="19"/>
      <c r="L23" s="19">
        <v>6</v>
      </c>
      <c r="M23" s="19"/>
    </row>
    <row r="24" spans="2:13" ht="13.5" thickBot="1">
      <c r="B24" s="99" t="str">
        <f>'Таблица цен ингредиентов'!G14</f>
        <v>Зерно пшеницы, пресс.</v>
      </c>
      <c r="C24" s="165">
        <f>'Таблица цен ингредиентов'!H14</f>
        <v>0.18</v>
      </c>
      <c r="D24" s="219"/>
      <c r="E24" s="220"/>
      <c r="F24" s="220"/>
      <c r="G24" s="220"/>
      <c r="H24" s="220"/>
      <c r="I24" s="220"/>
      <c r="J24" s="220"/>
      <c r="K24" s="220"/>
      <c r="L24" s="220"/>
      <c r="M24" s="220">
        <v>6</v>
      </c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0.08</v>
      </c>
      <c r="E27" s="24">
        <v>0.18</v>
      </c>
      <c r="F27" s="24">
        <v>0.08</v>
      </c>
      <c r="G27" s="24">
        <v>0.16</v>
      </c>
      <c r="H27" s="24">
        <v>0.16</v>
      </c>
      <c r="I27" s="24">
        <v>0.08</v>
      </c>
      <c r="J27" s="24">
        <v>0.08</v>
      </c>
      <c r="K27" s="24">
        <v>0.08</v>
      </c>
      <c r="L27" s="24">
        <v>0.08</v>
      </c>
      <c r="M27" s="24">
        <v>0.08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0.08</v>
      </c>
      <c r="E29" s="23">
        <v>0.08</v>
      </c>
      <c r="F29" s="23">
        <v>0.08</v>
      </c>
      <c r="G29" s="23"/>
      <c r="H29" s="23"/>
      <c r="I29" s="23">
        <v>0.08</v>
      </c>
      <c r="J29" s="23">
        <v>0.08</v>
      </c>
      <c r="K29" s="23">
        <v>0.08</v>
      </c>
      <c r="L29" s="23">
        <v>0.08</v>
      </c>
      <c r="M29" s="23">
        <v>0.08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15.4</v>
      </c>
      <c r="E33" s="17">
        <v>20.1</v>
      </c>
      <c r="F33" s="17">
        <v>20.1</v>
      </c>
      <c r="G33" s="17">
        <v>20.1</v>
      </c>
      <c r="H33" s="17">
        <v>20.1</v>
      </c>
      <c r="I33" s="17">
        <v>18.3</v>
      </c>
      <c r="J33" s="17">
        <v>16.5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268</v>
      </c>
      <c r="D34" s="19">
        <v>14.9</v>
      </c>
      <c r="E34" s="19">
        <v>25.5</v>
      </c>
      <c r="F34" s="19">
        <v>25.1</v>
      </c>
      <c r="G34" s="19">
        <v>25.1</v>
      </c>
      <c r="H34" s="19">
        <v>25.1</v>
      </c>
      <c r="I34" s="19">
        <v>22.6</v>
      </c>
      <c r="J34" s="19">
        <v>16.6</v>
      </c>
      <c r="K34" s="19">
        <v>25.1</v>
      </c>
      <c r="L34" s="19">
        <v>25.1</v>
      </c>
      <c r="M34" s="19">
        <v>25.3</v>
      </c>
    </row>
    <row r="35" spans="2:13" ht="12.75">
      <c r="B35" s="247" t="s">
        <v>297</v>
      </c>
      <c r="C35" s="79" t="s">
        <v>269</v>
      </c>
      <c r="D35" s="19">
        <v>11.8</v>
      </c>
      <c r="E35" s="19">
        <v>25.4</v>
      </c>
      <c r="F35" s="19">
        <v>25.1</v>
      </c>
      <c r="G35" s="19">
        <v>25.2</v>
      </c>
      <c r="H35" s="19">
        <v>25.4</v>
      </c>
      <c r="I35" s="19">
        <v>20.3</v>
      </c>
      <c r="J35" s="19">
        <v>15</v>
      </c>
      <c r="K35" s="19">
        <v>25.1</v>
      </c>
      <c r="L35" s="19">
        <v>25.1</v>
      </c>
      <c r="M35" s="19">
        <v>25</v>
      </c>
    </row>
    <row r="36" spans="2:13" ht="13.5" thickBot="1">
      <c r="B36" s="35" t="s">
        <v>298</v>
      </c>
      <c r="C36" s="80" t="s">
        <v>270</v>
      </c>
      <c r="D36" s="20">
        <v>-185</v>
      </c>
      <c r="E36" s="20">
        <v>179</v>
      </c>
      <c r="F36" s="20">
        <v>16</v>
      </c>
      <c r="G36" s="20">
        <v>1</v>
      </c>
      <c r="H36" s="20">
        <v>77</v>
      </c>
      <c r="I36" s="20">
        <v>75</v>
      </c>
      <c r="J36" s="20">
        <v>102</v>
      </c>
      <c r="K36" s="20">
        <v>380</v>
      </c>
      <c r="L36" s="20">
        <v>568</v>
      </c>
      <c r="M36" s="20">
        <v>345</v>
      </c>
    </row>
    <row r="37" spans="2:13" ht="13.5" thickTop="1">
      <c r="B37" s="35" t="s">
        <v>299</v>
      </c>
      <c r="C37" s="81" t="s">
        <v>308</v>
      </c>
      <c r="D37" s="20">
        <v>-13</v>
      </c>
      <c r="E37" s="20">
        <v>22</v>
      </c>
      <c r="F37" s="20">
        <v>9</v>
      </c>
      <c r="G37" s="20">
        <v>13</v>
      </c>
      <c r="H37" s="20">
        <v>22</v>
      </c>
      <c r="I37" s="20">
        <v>18</v>
      </c>
      <c r="J37" s="20">
        <v>2</v>
      </c>
      <c r="K37" s="20">
        <v>5</v>
      </c>
      <c r="L37" s="20">
        <v>6</v>
      </c>
      <c r="M37" s="20">
        <v>1</v>
      </c>
    </row>
    <row r="38" spans="2:13" ht="12.75">
      <c r="B38" s="35" t="s">
        <v>279</v>
      </c>
      <c r="C38" s="58" t="s">
        <v>268</v>
      </c>
      <c r="D38" s="20">
        <v>12.1</v>
      </c>
      <c r="E38" s="20">
        <v>15.7</v>
      </c>
      <c r="F38" s="20">
        <v>14.9</v>
      </c>
      <c r="G38" s="20">
        <v>14.8</v>
      </c>
      <c r="H38" s="20">
        <v>15.2</v>
      </c>
      <c r="I38" s="20">
        <v>14.7</v>
      </c>
      <c r="J38" s="20">
        <v>13.8</v>
      </c>
      <c r="K38" s="20">
        <v>16.7</v>
      </c>
      <c r="L38" s="20">
        <v>17.6</v>
      </c>
      <c r="M38" s="20">
        <v>16.4</v>
      </c>
    </row>
    <row r="39" spans="2:13" ht="12.75">
      <c r="B39" s="244" t="s">
        <v>300</v>
      </c>
      <c r="C39" s="58" t="s">
        <v>309</v>
      </c>
      <c r="D39" s="20">
        <v>8.5</v>
      </c>
      <c r="E39" s="19">
        <v>10.7</v>
      </c>
      <c r="F39" s="19">
        <v>9.8</v>
      </c>
      <c r="G39" s="19">
        <v>9.7</v>
      </c>
      <c r="H39" s="19">
        <v>10.1</v>
      </c>
      <c r="I39" s="19">
        <v>10.3</v>
      </c>
      <c r="J39" s="19">
        <v>10.2</v>
      </c>
      <c r="K39" s="19">
        <v>11.6</v>
      </c>
      <c r="L39" s="19">
        <v>12.4</v>
      </c>
      <c r="M39" s="19">
        <v>11.4</v>
      </c>
    </row>
    <row r="40" spans="2:13" ht="12.75">
      <c r="B40" s="245" t="s">
        <v>301</v>
      </c>
      <c r="C40" s="58" t="s">
        <v>310</v>
      </c>
      <c r="D40" s="20">
        <v>3.6</v>
      </c>
      <c r="E40" s="19">
        <v>5.1</v>
      </c>
      <c r="F40" s="19">
        <v>5.1</v>
      </c>
      <c r="G40" s="19">
        <v>5.1</v>
      </c>
      <c r="H40" s="19">
        <v>5.1</v>
      </c>
      <c r="I40" s="19">
        <v>4.4</v>
      </c>
      <c r="J40" s="19">
        <v>3.6</v>
      </c>
      <c r="K40" s="19">
        <v>5.1</v>
      </c>
      <c r="L40" s="19">
        <v>5.2</v>
      </c>
      <c r="M40" s="19">
        <v>5</v>
      </c>
    </row>
    <row r="41" spans="2:13" ht="13.5" thickBot="1">
      <c r="B41" s="35" t="s">
        <v>302</v>
      </c>
      <c r="C41" s="59" t="s">
        <v>311</v>
      </c>
      <c r="D41" s="20">
        <v>22</v>
      </c>
      <c r="E41" s="20">
        <v>11</v>
      </c>
      <c r="F41" s="20">
        <v>11</v>
      </c>
      <c r="G41" s="20">
        <v>20</v>
      </c>
      <c r="H41" s="20">
        <v>18</v>
      </c>
      <c r="I41" s="20">
        <v>16</v>
      </c>
      <c r="J41" s="20">
        <v>20</v>
      </c>
      <c r="K41" s="20">
        <v>11</v>
      </c>
      <c r="L41" s="20">
        <v>13</v>
      </c>
      <c r="M41" s="20">
        <v>11</v>
      </c>
    </row>
    <row r="42" spans="2:13" ht="13.5" thickTop="1">
      <c r="B42" s="35" t="s">
        <v>303</v>
      </c>
      <c r="C42" s="60" t="s">
        <v>275</v>
      </c>
      <c r="D42" s="20">
        <v>14</v>
      </c>
      <c r="E42" s="20">
        <v>13</v>
      </c>
      <c r="F42" s="20">
        <v>12</v>
      </c>
      <c r="G42" s="20">
        <v>20</v>
      </c>
      <c r="H42" s="20">
        <v>11</v>
      </c>
      <c r="I42" s="20">
        <v>14</v>
      </c>
      <c r="J42" s="20">
        <v>13</v>
      </c>
      <c r="K42" s="20">
        <v>16</v>
      </c>
      <c r="L42" s="20">
        <v>18</v>
      </c>
      <c r="M42" s="20">
        <v>17</v>
      </c>
    </row>
    <row r="43" spans="2:13" ht="12.75">
      <c r="B43" s="35" t="s">
        <v>306</v>
      </c>
      <c r="C43" s="61" t="s">
        <v>276</v>
      </c>
      <c r="D43" s="20">
        <v>46</v>
      </c>
      <c r="E43" s="21">
        <v>40</v>
      </c>
      <c r="F43" s="21">
        <v>41</v>
      </c>
      <c r="G43" s="21">
        <v>44</v>
      </c>
      <c r="H43" s="21">
        <v>41</v>
      </c>
      <c r="I43" s="21">
        <v>44</v>
      </c>
      <c r="J43" s="21">
        <v>46</v>
      </c>
      <c r="K43" s="21">
        <v>42</v>
      </c>
      <c r="L43" s="21">
        <v>44</v>
      </c>
      <c r="M43" s="21">
        <v>41</v>
      </c>
    </row>
    <row r="44" spans="2:13" ht="12.75">
      <c r="B44" s="35" t="s">
        <v>304</v>
      </c>
      <c r="C44" s="62" t="s">
        <v>277</v>
      </c>
      <c r="D44" s="21">
        <v>29</v>
      </c>
      <c r="E44" s="21">
        <v>25</v>
      </c>
      <c r="F44" s="21">
        <v>25</v>
      </c>
      <c r="G44" s="21">
        <v>25</v>
      </c>
      <c r="H44" s="21">
        <v>24</v>
      </c>
      <c r="I44" s="21">
        <v>28</v>
      </c>
      <c r="J44" s="21">
        <v>29</v>
      </c>
      <c r="K44" s="21">
        <v>25</v>
      </c>
      <c r="L44" s="21">
        <v>27</v>
      </c>
      <c r="M44" s="21">
        <v>25</v>
      </c>
    </row>
    <row r="45" spans="2:13" ht="13.5" thickBot="1">
      <c r="B45" s="56" t="s">
        <v>305</v>
      </c>
      <c r="C45" s="63" t="s">
        <v>278</v>
      </c>
      <c r="D45" s="69">
        <v>34</v>
      </c>
      <c r="E45" s="70">
        <v>37</v>
      </c>
      <c r="F45" s="70">
        <v>36</v>
      </c>
      <c r="G45" s="70">
        <v>33</v>
      </c>
      <c r="H45" s="70">
        <v>37</v>
      </c>
      <c r="I45" s="70">
        <v>32</v>
      </c>
      <c r="J45" s="70">
        <v>32</v>
      </c>
      <c r="K45" s="70">
        <v>33</v>
      </c>
      <c r="L45" s="70">
        <v>30</v>
      </c>
      <c r="M45" s="70">
        <v>35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2.95</v>
      </c>
      <c r="E46" s="185">
        <f t="shared" si="0"/>
        <v>6.35</v>
      </c>
      <c r="F46" s="185">
        <f t="shared" si="0"/>
        <v>6.275</v>
      </c>
      <c r="G46" s="185">
        <f t="shared" si="0"/>
        <v>6.3</v>
      </c>
      <c r="H46" s="185">
        <f t="shared" si="0"/>
        <v>6.35</v>
      </c>
      <c r="I46" s="185">
        <f t="shared" si="0"/>
        <v>5.075</v>
      </c>
      <c r="J46" s="185">
        <f t="shared" si="0"/>
        <v>3.75</v>
      </c>
      <c r="K46" s="185">
        <f t="shared" si="0"/>
        <v>6.275</v>
      </c>
      <c r="L46" s="185">
        <f t="shared" si="0"/>
        <v>6.275</v>
      </c>
      <c r="M46" s="186">
        <f t="shared" si="0"/>
        <v>6.25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2.164</v>
      </c>
      <c r="E47" s="188">
        <f aca="true" t="shared" si="1" ref="E47:M47">E13*$C13+E14*$C14+E15*$C15+E16*$C16+E17*$C17+E18*$C18+E19*$C19+E20*$C20+E21*$C21+E22*$C22+E23*$C23+E24*$C24+E26*$C26+E27*$C27+E28*$C28+E29*$C29</f>
        <v>3.3640000000000003</v>
      </c>
      <c r="F47" s="188">
        <f t="shared" si="1"/>
        <v>3.224</v>
      </c>
      <c r="G47" s="188">
        <f t="shared" si="1"/>
        <v>3.278</v>
      </c>
      <c r="H47" s="188">
        <f t="shared" si="1"/>
        <v>3.2480000000000007</v>
      </c>
      <c r="I47" s="188">
        <f t="shared" si="1"/>
        <v>2.724</v>
      </c>
      <c r="J47" s="188">
        <f t="shared" si="1"/>
        <v>2.3489999999999998</v>
      </c>
      <c r="K47" s="188">
        <f t="shared" si="1"/>
        <v>3.2940000000000005</v>
      </c>
      <c r="L47" s="188">
        <f t="shared" si="1"/>
        <v>3.3840000000000003</v>
      </c>
      <c r="M47" s="189">
        <f t="shared" si="1"/>
        <v>3.234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0.786</v>
      </c>
      <c r="E48" s="191">
        <f t="shared" si="2"/>
        <v>2.9859999999999993</v>
      </c>
      <c r="F48" s="191">
        <f t="shared" si="2"/>
        <v>3.051</v>
      </c>
      <c r="G48" s="191">
        <f t="shared" si="2"/>
        <v>3.022</v>
      </c>
      <c r="H48" s="191">
        <f t="shared" si="2"/>
        <v>3.101999999999999</v>
      </c>
      <c r="I48" s="191">
        <f t="shared" si="2"/>
        <v>2.351</v>
      </c>
      <c r="J48" s="191">
        <f t="shared" si="2"/>
        <v>1.4010000000000002</v>
      </c>
      <c r="K48" s="191">
        <f t="shared" si="2"/>
        <v>2.981</v>
      </c>
      <c r="L48" s="191">
        <f t="shared" si="2"/>
        <v>2.891</v>
      </c>
      <c r="M48" s="192">
        <f t="shared" si="2"/>
        <v>3.016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1.376</v>
      </c>
      <c r="E49" s="194">
        <f t="shared" si="3"/>
        <v>4.2559999999999985</v>
      </c>
      <c r="F49" s="194">
        <f t="shared" si="3"/>
        <v>4.306</v>
      </c>
      <c r="G49" s="194">
        <f t="shared" si="3"/>
        <v>4.282</v>
      </c>
      <c r="H49" s="194">
        <f t="shared" si="3"/>
        <v>4.371999999999998</v>
      </c>
      <c r="I49" s="194">
        <f t="shared" si="3"/>
        <v>3.3659999999999997</v>
      </c>
      <c r="J49" s="194">
        <f t="shared" si="3"/>
        <v>2.1510000000000002</v>
      </c>
      <c r="K49" s="194">
        <f t="shared" si="3"/>
        <v>4.236</v>
      </c>
      <c r="L49" s="194">
        <f t="shared" si="3"/>
        <v>4.146</v>
      </c>
      <c r="M49" s="195">
        <f t="shared" si="3"/>
        <v>4.266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509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288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75</v>
      </c>
      <c r="E6" s="2" t="s">
        <v>100</v>
      </c>
      <c r="F6" s="2" t="s">
        <v>55</v>
      </c>
      <c r="G6" s="2" t="s">
        <v>10</v>
      </c>
      <c r="H6" s="2" t="s">
        <v>154</v>
      </c>
      <c r="I6" s="2" t="s">
        <v>155</v>
      </c>
      <c r="J6" s="2" t="s">
        <v>101</v>
      </c>
      <c r="K6" s="2" t="s">
        <v>79</v>
      </c>
      <c r="L6" s="5" t="s">
        <v>102</v>
      </c>
      <c r="M6" s="2" t="s">
        <v>103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2"/>
    </row>
    <row r="8" spans="2:13" ht="16.5" customHeight="1" thickBot="1" thickTop="1">
      <c r="B8" s="241" t="s">
        <v>293</v>
      </c>
      <c r="C8" s="236" t="s">
        <v>259</v>
      </c>
      <c r="D8" s="253" t="s">
        <v>366</v>
      </c>
      <c r="E8" s="257" t="s">
        <v>367</v>
      </c>
      <c r="F8" s="232" t="s">
        <v>368</v>
      </c>
      <c r="G8" s="232" t="s">
        <v>369</v>
      </c>
      <c r="H8" s="254" t="s">
        <v>370</v>
      </c>
      <c r="I8" s="254" t="s">
        <v>435</v>
      </c>
      <c r="J8" s="254" t="s">
        <v>436</v>
      </c>
      <c r="K8" s="232" t="s">
        <v>371</v>
      </c>
      <c r="L8" s="254" t="s">
        <v>372</v>
      </c>
      <c r="M8" s="254" t="s">
        <v>529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 t="s">
        <v>15</v>
      </c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E10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6</v>
      </c>
      <c r="E12" s="103">
        <v>15</v>
      </c>
      <c r="F12" s="103">
        <v>25</v>
      </c>
      <c r="G12" s="103">
        <v>25</v>
      </c>
      <c r="H12" s="103">
        <v>25</v>
      </c>
      <c r="I12" s="103">
        <v>25</v>
      </c>
      <c r="J12" s="103">
        <v>15</v>
      </c>
      <c r="K12" s="103">
        <v>15</v>
      </c>
      <c r="L12" s="103">
        <v>17</v>
      </c>
      <c r="M12" s="108">
        <v>18</v>
      </c>
    </row>
    <row r="13" spans="2:13" ht="13.5" thickTop="1">
      <c r="B13" s="97" t="str">
        <f>'Таблица цен ингредиентов'!B16</f>
        <v>Травяное сено, зрелое</v>
      </c>
      <c r="C13" s="163">
        <f>'Таблица цен ингредиентов'!C16</f>
        <v>0.08</v>
      </c>
      <c r="D13" s="95">
        <v>11.1</v>
      </c>
      <c r="E13" s="17">
        <v>7.5</v>
      </c>
      <c r="F13" s="17">
        <v>10.5</v>
      </c>
      <c r="G13" s="17">
        <v>11</v>
      </c>
      <c r="H13" s="17">
        <v>10.6</v>
      </c>
      <c r="I13" s="17">
        <v>10</v>
      </c>
      <c r="J13" s="17">
        <v>12.9</v>
      </c>
      <c r="K13" s="17">
        <v>14.6</v>
      </c>
      <c r="L13" s="17">
        <v>9.35</v>
      </c>
      <c r="M13" s="17">
        <v>9.8</v>
      </c>
    </row>
    <row r="14" spans="2:13" ht="12.75">
      <c r="B14" s="98" t="str">
        <f>'Таблица цен ингредиентов'!G18</f>
        <v>Кукурузное зерно, молотое</v>
      </c>
      <c r="C14" s="164">
        <f>'Таблица цен ингредиентов'!H18</f>
        <v>0.18</v>
      </c>
      <c r="D14" s="96">
        <v>4</v>
      </c>
      <c r="E14" s="19">
        <v>3</v>
      </c>
      <c r="F14" s="19">
        <v>5</v>
      </c>
      <c r="G14" s="19">
        <v>5.1</v>
      </c>
      <c r="H14" s="19">
        <v>5.5</v>
      </c>
      <c r="I14" s="19">
        <v>7</v>
      </c>
      <c r="J14" s="19">
        <v>4</v>
      </c>
      <c r="K14" s="19">
        <v>3.5</v>
      </c>
      <c r="L14" s="19">
        <v>4</v>
      </c>
      <c r="M14" s="19">
        <v>4</v>
      </c>
    </row>
    <row r="15" spans="2:13" ht="12.75">
      <c r="B15" s="98" t="str">
        <f>'Таблица цен ингредиентов'!G16</f>
        <v>Пшеничные высевки</v>
      </c>
      <c r="C15" s="164">
        <f>'Таблица цен ингредиентов'!H16</f>
        <v>0.18</v>
      </c>
      <c r="D15" s="96"/>
      <c r="E15" s="19">
        <v>8</v>
      </c>
      <c r="F15" s="19">
        <v>5</v>
      </c>
      <c r="G15" s="19">
        <v>5.1</v>
      </c>
      <c r="H15" s="19">
        <v>5.5</v>
      </c>
      <c r="I15" s="19">
        <v>5</v>
      </c>
      <c r="J15" s="19"/>
      <c r="K15" s="19"/>
      <c r="L15" s="19"/>
      <c r="M15" s="19"/>
    </row>
    <row r="16" spans="2:13" ht="12.75">
      <c r="B16" s="98" t="str">
        <f>'Таблица цен ингредиентов'!L10</f>
        <v>Соевый жмых, 44% химически</v>
      </c>
      <c r="C16" s="164">
        <f>'Таблица цен ингредиентов'!M10</f>
        <v>0.3</v>
      </c>
      <c r="D16" s="96"/>
      <c r="E16" s="19"/>
      <c r="F16" s="19">
        <v>2.3</v>
      </c>
      <c r="G16" s="19"/>
      <c r="H16" s="19"/>
      <c r="I16" s="19"/>
      <c r="J16" s="19"/>
      <c r="K16" s="19"/>
      <c r="L16" s="19"/>
      <c r="M16" s="19"/>
    </row>
    <row r="17" spans="2:13" ht="12.75">
      <c r="B17" s="98" t="str">
        <f>'Таблица цен ингредиентов'!L12</f>
        <v>Соевый жмых, 48% хим.</v>
      </c>
      <c r="C17" s="164">
        <f>'Таблица цен ингредиентов'!M12</f>
        <v>0.3</v>
      </c>
      <c r="D17" s="96"/>
      <c r="E17" s="19"/>
      <c r="F17" s="19"/>
      <c r="G17" s="19">
        <v>1.7</v>
      </c>
      <c r="H17" s="19"/>
      <c r="I17" s="19"/>
      <c r="J17" s="19"/>
      <c r="K17" s="19"/>
      <c r="L17" s="19"/>
      <c r="M17" s="19"/>
    </row>
    <row r="18" spans="2:13" ht="12.75">
      <c r="B18" s="98" t="str">
        <f>'Таблица цен ингредиентов'!L14</f>
        <v>Соевый жмых, экспеллер</v>
      </c>
      <c r="C18" s="164">
        <f>'Таблица цен ингредиентов'!M14</f>
        <v>0.3</v>
      </c>
      <c r="D18" s="96"/>
      <c r="E18" s="19"/>
      <c r="F18" s="19"/>
      <c r="G18" s="19"/>
      <c r="H18" s="19">
        <v>1.1</v>
      </c>
      <c r="I18" s="19"/>
      <c r="J18" s="19"/>
      <c r="K18" s="19"/>
      <c r="L18" s="19"/>
      <c r="M18" s="19"/>
    </row>
    <row r="19" spans="2:13" ht="12.75">
      <c r="B19" s="98" t="str">
        <f>'Таблица цен ингредиентов'!L16</f>
        <v>Соевый жмых, выс. темп.</v>
      </c>
      <c r="C19" s="164">
        <f>'Таблица цен ингредиентов'!M16</f>
        <v>0.3</v>
      </c>
      <c r="D19" s="96"/>
      <c r="E19" s="19"/>
      <c r="F19" s="19"/>
      <c r="G19" s="19"/>
      <c r="H19" s="19"/>
      <c r="I19" s="19">
        <v>0.8</v>
      </c>
      <c r="J19" s="19"/>
      <c r="K19" s="19"/>
      <c r="L19" s="19"/>
      <c r="M19" s="19"/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/>
      <c r="E20" s="19"/>
      <c r="F20" s="19"/>
      <c r="G20" s="19"/>
      <c r="H20" s="19"/>
      <c r="I20" s="19"/>
      <c r="J20" s="19">
        <v>1.9</v>
      </c>
      <c r="K20" s="19"/>
      <c r="L20" s="19"/>
      <c r="M20" s="19"/>
    </row>
    <row r="21" spans="2:13" ht="12.75">
      <c r="B21" s="98" t="str">
        <f>'Таблица цен ингредиентов'!L20</f>
        <v>Мочевина</v>
      </c>
      <c r="C21" s="164">
        <f>'Таблица цен ингредиентов'!M20</f>
        <v>0.25</v>
      </c>
      <c r="D21" s="34"/>
      <c r="E21" s="24"/>
      <c r="F21" s="24"/>
      <c r="G21" s="24"/>
      <c r="H21" s="24">
        <v>0.12</v>
      </c>
      <c r="I21" s="24">
        <v>0.175</v>
      </c>
      <c r="J21" s="24"/>
      <c r="K21" s="24">
        <v>0.25</v>
      </c>
      <c r="L21" s="24"/>
      <c r="M21" s="24"/>
    </row>
    <row r="22" spans="2:13" ht="12.75">
      <c r="B22" s="98" t="str">
        <f>'Таблица цен ингредиентов'!L24</f>
        <v>Жмых подсолнуха, со скорл.</v>
      </c>
      <c r="C22" s="164">
        <f>'Таблица цен ингредиентов'!M24</f>
        <v>0.2</v>
      </c>
      <c r="D22" s="34"/>
      <c r="E22" s="24"/>
      <c r="F22" s="24"/>
      <c r="G22" s="24"/>
      <c r="H22" s="24"/>
      <c r="I22" s="19"/>
      <c r="J22" s="19"/>
      <c r="K22" s="19"/>
      <c r="L22" s="19">
        <v>6</v>
      </c>
      <c r="M22" s="19">
        <v>4</v>
      </c>
    </row>
    <row r="23" spans="2:13" ht="12.75">
      <c r="B23" s="98" t="str">
        <f>'Таблица цен ингредиентов'!L22</f>
        <v>Семена подсолнуха</v>
      </c>
      <c r="C23" s="164">
        <f>'Таблица цен ингредиентов'!M22</f>
        <v>0.25</v>
      </c>
      <c r="D23" s="34"/>
      <c r="E23" s="24"/>
      <c r="F23" s="24"/>
      <c r="G23" s="24"/>
      <c r="H23" s="24"/>
      <c r="I23" s="19"/>
      <c r="J23" s="19"/>
      <c r="K23" s="19"/>
      <c r="L23" s="19"/>
      <c r="M23" s="19">
        <v>2</v>
      </c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0.13</v>
      </c>
      <c r="E27" s="24">
        <v>0.21</v>
      </c>
      <c r="F27" s="24">
        <v>0.16</v>
      </c>
      <c r="G27" s="24">
        <v>0.16</v>
      </c>
      <c r="H27" s="24">
        <v>0.21</v>
      </c>
      <c r="I27" s="24">
        <v>0.21</v>
      </c>
      <c r="J27" s="24">
        <v>0.13</v>
      </c>
      <c r="K27" s="24">
        <v>0.13</v>
      </c>
      <c r="L27" s="24">
        <v>0.11</v>
      </c>
      <c r="M27" s="24">
        <v>0.11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0.12</v>
      </c>
      <c r="E29" s="23"/>
      <c r="F29" s="23"/>
      <c r="G29" s="23"/>
      <c r="H29" s="23"/>
      <c r="I29" s="23"/>
      <c r="J29" s="23">
        <v>0.13</v>
      </c>
      <c r="K29" s="23">
        <v>0.13</v>
      </c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13.2</v>
      </c>
      <c r="E33" s="17">
        <v>16.5</v>
      </c>
      <c r="F33" s="17">
        <v>20.1</v>
      </c>
      <c r="G33" s="17">
        <v>20.1</v>
      </c>
      <c r="H33" s="17">
        <v>20.1</v>
      </c>
      <c r="I33" s="17">
        <v>20.1</v>
      </c>
      <c r="J33" s="17">
        <v>16.5</v>
      </c>
      <c r="K33" s="17">
        <v>16.5</v>
      </c>
      <c r="L33" s="17">
        <v>17.2</v>
      </c>
      <c r="M33" s="17">
        <v>17.6</v>
      </c>
    </row>
    <row r="34" spans="2:13" ht="12.75" customHeight="1">
      <c r="B34" s="247" t="s">
        <v>296</v>
      </c>
      <c r="C34" s="79" t="s">
        <v>268</v>
      </c>
      <c r="D34" s="19">
        <v>9.9</v>
      </c>
      <c r="E34" s="19">
        <v>18</v>
      </c>
      <c r="F34" s="19">
        <v>25.5</v>
      </c>
      <c r="G34" s="19">
        <v>25.2</v>
      </c>
      <c r="H34" s="19">
        <v>25.2</v>
      </c>
      <c r="I34" s="19">
        <v>25.2</v>
      </c>
      <c r="J34" s="19">
        <v>18.2</v>
      </c>
      <c r="K34" s="19">
        <v>14.8</v>
      </c>
      <c r="L34" s="19">
        <v>18.2</v>
      </c>
      <c r="M34" s="19">
        <v>23.1</v>
      </c>
    </row>
    <row r="35" spans="2:13" ht="12.75">
      <c r="B35" s="247" t="s">
        <v>297</v>
      </c>
      <c r="C35" s="79" t="s">
        <v>269</v>
      </c>
      <c r="D35" s="19">
        <v>6.2</v>
      </c>
      <c r="E35" s="19">
        <v>14.8</v>
      </c>
      <c r="F35" s="19">
        <v>25.2</v>
      </c>
      <c r="G35" s="19">
        <v>25.3</v>
      </c>
      <c r="H35" s="19">
        <v>25.3</v>
      </c>
      <c r="I35" s="19">
        <v>25.2</v>
      </c>
      <c r="J35" s="19">
        <v>15.3</v>
      </c>
      <c r="K35" s="19">
        <v>14.7</v>
      </c>
      <c r="L35" s="19">
        <v>17.1</v>
      </c>
      <c r="M35" s="19">
        <v>18.5</v>
      </c>
    </row>
    <row r="36" spans="2:13" ht="13.5" thickBot="1">
      <c r="B36" s="35" t="s">
        <v>298</v>
      </c>
      <c r="C36" s="80" t="s">
        <v>270</v>
      </c>
      <c r="D36" s="20">
        <v>-452</v>
      </c>
      <c r="E36" s="20">
        <v>-34</v>
      </c>
      <c r="F36" s="20">
        <v>158</v>
      </c>
      <c r="G36" s="20">
        <v>-4</v>
      </c>
      <c r="H36" s="20">
        <v>35</v>
      </c>
      <c r="I36" s="20">
        <v>70</v>
      </c>
      <c r="J36" s="20">
        <v>-239</v>
      </c>
      <c r="K36" s="20">
        <v>169</v>
      </c>
      <c r="L36" s="20">
        <v>436</v>
      </c>
      <c r="M36" s="20">
        <v>151</v>
      </c>
    </row>
    <row r="37" spans="2:13" ht="13.5" thickTop="1">
      <c r="B37" s="35" t="s">
        <v>299</v>
      </c>
      <c r="C37" s="81" t="s">
        <v>308</v>
      </c>
      <c r="D37" s="20">
        <v>12</v>
      </c>
      <c r="E37" s="20">
        <v>-11</v>
      </c>
      <c r="F37" s="20">
        <v>11</v>
      </c>
      <c r="G37" s="20">
        <v>20</v>
      </c>
      <c r="H37" s="20">
        <v>22</v>
      </c>
      <c r="I37" s="20">
        <v>13</v>
      </c>
      <c r="J37" s="20">
        <v>18</v>
      </c>
      <c r="K37" s="20">
        <v>-24</v>
      </c>
      <c r="L37" s="20">
        <v>5</v>
      </c>
      <c r="M37" s="20">
        <v>31</v>
      </c>
    </row>
    <row r="38" spans="2:13" ht="12.75">
      <c r="B38" s="35" t="s">
        <v>279</v>
      </c>
      <c r="C38" s="58" t="s">
        <v>268</v>
      </c>
      <c r="D38" s="20">
        <v>10</v>
      </c>
      <c r="E38" s="20">
        <v>13.1</v>
      </c>
      <c r="F38" s="20">
        <v>15.7</v>
      </c>
      <c r="G38" s="20">
        <v>15</v>
      </c>
      <c r="H38" s="20">
        <v>15.1</v>
      </c>
      <c r="I38" s="20">
        <v>15.3</v>
      </c>
      <c r="J38" s="20">
        <v>13.1</v>
      </c>
      <c r="K38" s="20">
        <v>14.3</v>
      </c>
      <c r="L38" s="20">
        <v>16</v>
      </c>
      <c r="M38" s="20">
        <v>14.9</v>
      </c>
    </row>
    <row r="39" spans="2:13" ht="12.75">
      <c r="B39" s="244" t="s">
        <v>300</v>
      </c>
      <c r="C39" s="58" t="s">
        <v>309</v>
      </c>
      <c r="D39" s="20">
        <v>6.1</v>
      </c>
      <c r="E39" s="19">
        <v>9.6</v>
      </c>
      <c r="F39" s="19">
        <v>10.5</v>
      </c>
      <c r="G39" s="19">
        <v>9.7</v>
      </c>
      <c r="H39" s="19">
        <v>9.9</v>
      </c>
      <c r="I39" s="19">
        <v>10.2</v>
      </c>
      <c r="J39" s="19">
        <v>8.3</v>
      </c>
      <c r="K39" s="19">
        <v>10.2</v>
      </c>
      <c r="L39" s="19">
        <v>11.9</v>
      </c>
      <c r="M39" s="19">
        <v>11.1</v>
      </c>
    </row>
    <row r="40" spans="2:13" ht="12.75">
      <c r="B40" s="245" t="s">
        <v>301</v>
      </c>
      <c r="C40" s="58" t="s">
        <v>310</v>
      </c>
      <c r="D40" s="20">
        <v>3.9</v>
      </c>
      <c r="E40" s="19">
        <v>3.5</v>
      </c>
      <c r="F40" s="19">
        <v>5.1</v>
      </c>
      <c r="G40" s="19">
        <v>5.3</v>
      </c>
      <c r="H40" s="19">
        <v>5.2</v>
      </c>
      <c r="I40" s="19">
        <v>5.1</v>
      </c>
      <c r="J40" s="19">
        <v>4.8</v>
      </c>
      <c r="K40" s="19">
        <v>4.1</v>
      </c>
      <c r="L40" s="19">
        <v>4</v>
      </c>
      <c r="M40" s="19">
        <v>3.8</v>
      </c>
    </row>
    <row r="41" spans="2:13" ht="13.5" thickBot="1">
      <c r="B41" s="35" t="s">
        <v>302</v>
      </c>
      <c r="C41" s="59" t="s">
        <v>311</v>
      </c>
      <c r="D41" s="20">
        <v>39</v>
      </c>
      <c r="E41" s="20">
        <v>34</v>
      </c>
      <c r="F41" s="20">
        <v>13</v>
      </c>
      <c r="G41" s="20">
        <v>12</v>
      </c>
      <c r="H41" s="20">
        <v>26</v>
      </c>
      <c r="I41" s="20">
        <v>23</v>
      </c>
      <c r="J41" s="20">
        <v>33</v>
      </c>
      <c r="K41" s="20">
        <v>32</v>
      </c>
      <c r="L41" s="20">
        <v>19</v>
      </c>
      <c r="M41" s="20">
        <v>19</v>
      </c>
    </row>
    <row r="42" spans="2:13" ht="13.5" thickTop="1">
      <c r="B42" s="35" t="s">
        <v>303</v>
      </c>
      <c r="C42" s="60" t="s">
        <v>312</v>
      </c>
      <c r="D42" s="20">
        <v>23</v>
      </c>
      <c r="E42" s="20">
        <v>44</v>
      </c>
      <c r="F42" s="20">
        <v>27</v>
      </c>
      <c r="G42" s="20">
        <v>26</v>
      </c>
      <c r="H42" s="20">
        <v>25</v>
      </c>
      <c r="I42" s="20">
        <v>23</v>
      </c>
      <c r="J42" s="20">
        <v>22</v>
      </c>
      <c r="K42" s="20">
        <v>18</v>
      </c>
      <c r="L42" s="20">
        <v>19</v>
      </c>
      <c r="M42" s="20">
        <v>19</v>
      </c>
    </row>
    <row r="43" spans="2:13" ht="12.75">
      <c r="B43" s="35" t="s">
        <v>306</v>
      </c>
      <c r="C43" s="61" t="s">
        <v>276</v>
      </c>
      <c r="D43" s="20">
        <v>51</v>
      </c>
      <c r="E43" s="21">
        <v>47</v>
      </c>
      <c r="F43" s="21">
        <v>44</v>
      </c>
      <c r="G43" s="21">
        <v>44</v>
      </c>
      <c r="H43" s="21">
        <v>44</v>
      </c>
      <c r="I43" s="21">
        <v>42</v>
      </c>
      <c r="J43" s="21">
        <v>50</v>
      </c>
      <c r="K43" s="21">
        <v>54</v>
      </c>
      <c r="L43" s="21">
        <v>47</v>
      </c>
      <c r="M43" s="21">
        <v>45</v>
      </c>
    </row>
    <row r="44" spans="2:13" ht="12.75">
      <c r="B44" s="35" t="s">
        <v>304</v>
      </c>
      <c r="C44" s="62" t="s">
        <v>277</v>
      </c>
      <c r="D44" s="21">
        <v>30</v>
      </c>
      <c r="E44" s="21">
        <v>23</v>
      </c>
      <c r="F44" s="21">
        <v>24</v>
      </c>
      <c r="G44" s="21">
        <v>24</v>
      </c>
      <c r="H44" s="21">
        <v>24</v>
      </c>
      <c r="I44" s="21">
        <v>22</v>
      </c>
      <c r="J44" s="21">
        <v>30</v>
      </c>
      <c r="K44" s="21">
        <v>32</v>
      </c>
      <c r="L44" s="21">
        <v>30</v>
      </c>
      <c r="M44" s="21">
        <v>28</v>
      </c>
    </row>
    <row r="45" spans="2:13" ht="13.5" thickBot="1">
      <c r="B45" s="56" t="s">
        <v>305</v>
      </c>
      <c r="C45" s="63" t="s">
        <v>278</v>
      </c>
      <c r="D45" s="69">
        <v>33</v>
      </c>
      <c r="E45" s="70">
        <v>34</v>
      </c>
      <c r="F45" s="70">
        <v>35</v>
      </c>
      <c r="G45" s="70">
        <v>35</v>
      </c>
      <c r="H45" s="70">
        <v>35</v>
      </c>
      <c r="I45" s="70">
        <v>38</v>
      </c>
      <c r="J45" s="70">
        <v>30</v>
      </c>
      <c r="K45" s="70">
        <v>27</v>
      </c>
      <c r="L45" s="70">
        <v>33</v>
      </c>
      <c r="M45" s="70">
        <v>31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1.55</v>
      </c>
      <c r="E46" s="185">
        <f t="shared" si="0"/>
        <v>3.7</v>
      </c>
      <c r="F46" s="185">
        <f t="shared" si="0"/>
        <v>6.3</v>
      </c>
      <c r="G46" s="185">
        <f t="shared" si="0"/>
        <v>6.325</v>
      </c>
      <c r="H46" s="185">
        <f t="shared" si="0"/>
        <v>6.325</v>
      </c>
      <c r="I46" s="185">
        <f t="shared" si="0"/>
        <v>6.3</v>
      </c>
      <c r="J46" s="185">
        <f t="shared" si="0"/>
        <v>3.825</v>
      </c>
      <c r="K46" s="185">
        <f t="shared" si="0"/>
        <v>3.675</v>
      </c>
      <c r="L46" s="185">
        <f t="shared" si="0"/>
        <v>4.275</v>
      </c>
      <c r="M46" s="186">
        <f t="shared" si="0"/>
        <v>4.625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1.729</v>
      </c>
      <c r="E47" s="188">
        <f aca="true" t="shared" si="1" ref="E47:M47">E13*$C13+E14*$C14+E15*$C15+E16*$C16+E17*$C17+E18*$C18+E19*$C19+E20*$C20+E21*$C21+E22*$C22+E23*$C23+E24*$C24+E26*$C26+E27*$C27+E28*$C28+E29*$C29</f>
        <v>2.673</v>
      </c>
      <c r="F47" s="188">
        <f t="shared" si="1"/>
        <v>3.4179999999999997</v>
      </c>
      <c r="G47" s="188">
        <f t="shared" si="1"/>
        <v>3.314</v>
      </c>
      <c r="H47" s="188">
        <f t="shared" si="1"/>
        <v>3.281</v>
      </c>
      <c r="I47" s="188">
        <f t="shared" si="1"/>
        <v>3.3367500000000003</v>
      </c>
      <c r="J47" s="188">
        <f t="shared" si="1"/>
        <v>2.2560000000000002</v>
      </c>
      <c r="K47" s="188">
        <f t="shared" si="1"/>
        <v>1.9845</v>
      </c>
      <c r="L47" s="188">
        <f t="shared" si="1"/>
        <v>2.7510000000000003</v>
      </c>
      <c r="M47" s="189">
        <f t="shared" si="1"/>
        <v>2.8870000000000005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-0.17900000000000005</v>
      </c>
      <c r="E48" s="191">
        <f t="shared" si="2"/>
        <v>1.0270000000000001</v>
      </c>
      <c r="F48" s="191">
        <f t="shared" si="2"/>
        <v>2.882</v>
      </c>
      <c r="G48" s="191">
        <f t="shared" si="2"/>
        <v>3.011</v>
      </c>
      <c r="H48" s="191">
        <f t="shared" si="2"/>
        <v>3.044</v>
      </c>
      <c r="I48" s="191">
        <f t="shared" si="2"/>
        <v>2.9632499999999995</v>
      </c>
      <c r="J48" s="191">
        <f t="shared" si="2"/>
        <v>1.569</v>
      </c>
      <c r="K48" s="191">
        <f t="shared" si="2"/>
        <v>1.6905</v>
      </c>
      <c r="L48" s="191">
        <f t="shared" si="2"/>
        <v>1.524</v>
      </c>
      <c r="M48" s="192">
        <f t="shared" si="2"/>
        <v>1.7379999999999995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0.13099999999999978</v>
      </c>
      <c r="E49" s="194">
        <f t="shared" si="3"/>
        <v>1.7670000000000003</v>
      </c>
      <c r="F49" s="194">
        <f t="shared" si="3"/>
        <v>4.1419999999999995</v>
      </c>
      <c r="G49" s="194">
        <f t="shared" si="3"/>
        <v>4.276</v>
      </c>
      <c r="H49" s="194">
        <f t="shared" si="3"/>
        <v>4.308999999999999</v>
      </c>
      <c r="I49" s="194">
        <f t="shared" si="3"/>
        <v>4.223249999999999</v>
      </c>
      <c r="J49" s="194">
        <f t="shared" si="3"/>
        <v>2.3339999999999996</v>
      </c>
      <c r="K49" s="194">
        <f t="shared" si="3"/>
        <v>2.4254999999999995</v>
      </c>
      <c r="L49" s="194">
        <f t="shared" si="3"/>
        <v>2.3789999999999996</v>
      </c>
      <c r="M49" s="195">
        <f t="shared" si="3"/>
        <v>2.6629999999999994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510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289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75</v>
      </c>
      <c r="E6" s="2" t="s">
        <v>100</v>
      </c>
      <c r="F6" s="5" t="s">
        <v>31</v>
      </c>
      <c r="G6" s="2" t="s">
        <v>104</v>
      </c>
      <c r="H6" s="2" t="s">
        <v>156</v>
      </c>
      <c r="I6" s="2" t="s">
        <v>157</v>
      </c>
      <c r="J6" s="2" t="s">
        <v>158</v>
      </c>
      <c r="K6" s="2" t="s">
        <v>105</v>
      </c>
      <c r="L6" s="5" t="s">
        <v>106</v>
      </c>
      <c r="M6" s="2" t="s">
        <v>107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82"/>
    </row>
    <row r="8" spans="2:13" ht="16.5" customHeight="1" thickBot="1" thickTop="1">
      <c r="B8" s="241" t="s">
        <v>293</v>
      </c>
      <c r="C8" s="236" t="s">
        <v>259</v>
      </c>
      <c r="D8" s="253" t="s">
        <v>366</v>
      </c>
      <c r="E8" s="256" t="s">
        <v>373</v>
      </c>
      <c r="F8" s="13" t="s">
        <v>368</v>
      </c>
      <c r="G8" s="13" t="s">
        <v>369</v>
      </c>
      <c r="H8" s="107" t="s">
        <v>374</v>
      </c>
      <c r="I8" s="254" t="s">
        <v>437</v>
      </c>
      <c r="J8" s="254" t="s">
        <v>438</v>
      </c>
      <c r="K8" s="254" t="s">
        <v>439</v>
      </c>
      <c r="L8" s="256" t="s">
        <v>440</v>
      </c>
      <c r="M8" s="254" t="s">
        <v>441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 t="s">
        <v>15</v>
      </c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6</v>
      </c>
      <c r="E12" s="103">
        <v>15</v>
      </c>
      <c r="F12" s="103">
        <v>20</v>
      </c>
      <c r="G12" s="103">
        <v>20</v>
      </c>
      <c r="H12" s="103">
        <v>20</v>
      </c>
      <c r="I12" s="103">
        <v>20</v>
      </c>
      <c r="J12" s="103">
        <v>20</v>
      </c>
      <c r="K12" s="103">
        <v>25</v>
      </c>
      <c r="L12" s="103">
        <v>25</v>
      </c>
      <c r="M12" s="108">
        <v>25</v>
      </c>
    </row>
    <row r="13" spans="2:13" ht="13.5" thickTop="1">
      <c r="B13" s="97" t="str">
        <f>'Таблица цен ингредиентов'!B16</f>
        <v>Травяное сено, зрелое</v>
      </c>
      <c r="C13" s="163">
        <f>'Таблица цен ингредиентов'!C16</f>
        <v>0.08</v>
      </c>
      <c r="D13" s="95">
        <v>11.1</v>
      </c>
      <c r="E13" s="17">
        <v>7.5</v>
      </c>
      <c r="F13" s="17">
        <v>11.4</v>
      </c>
      <c r="G13" s="17">
        <v>11</v>
      </c>
      <c r="H13" s="17">
        <v>11</v>
      </c>
      <c r="I13" s="17">
        <v>11.7</v>
      </c>
      <c r="J13" s="17">
        <v>11.9</v>
      </c>
      <c r="K13" s="17">
        <v>10.5</v>
      </c>
      <c r="L13" s="17">
        <v>10.1</v>
      </c>
      <c r="M13" s="17">
        <v>11.1</v>
      </c>
    </row>
    <row r="14" spans="2:13" ht="12.75">
      <c r="B14" s="98" t="str">
        <f>'Таблица цен ингредиентов'!G18</f>
        <v>Кукурузное зерно, молотое</v>
      </c>
      <c r="C14" s="164">
        <f>'Таблица цен ингредиентов'!H18</f>
        <v>0.18</v>
      </c>
      <c r="D14" s="96">
        <v>4</v>
      </c>
      <c r="E14" s="19">
        <v>3</v>
      </c>
      <c r="F14" s="19">
        <v>3</v>
      </c>
      <c r="G14" s="19">
        <v>4.4</v>
      </c>
      <c r="H14" s="19">
        <v>4.5</v>
      </c>
      <c r="I14" s="19">
        <v>5.5</v>
      </c>
      <c r="J14" s="19">
        <v>4</v>
      </c>
      <c r="K14" s="19"/>
      <c r="L14" s="19"/>
      <c r="M14" s="19"/>
    </row>
    <row r="15" spans="2:13" ht="12.75">
      <c r="B15" s="98" t="str">
        <f>'Таблица цен ингредиентов'!G16</f>
        <v>Пшеничные высевки</v>
      </c>
      <c r="C15" s="164">
        <f>'Таблица цен ингредиентов'!H16</f>
        <v>0.18</v>
      </c>
      <c r="D15" s="96"/>
      <c r="E15" s="19">
        <v>8</v>
      </c>
      <c r="F15" s="19">
        <v>5</v>
      </c>
      <c r="G15" s="19">
        <v>4.4</v>
      </c>
      <c r="H15" s="19">
        <v>4.5</v>
      </c>
      <c r="I15" s="19">
        <v>3</v>
      </c>
      <c r="J15" s="19">
        <v>3</v>
      </c>
      <c r="K15" s="19">
        <v>2</v>
      </c>
      <c r="L15" s="19">
        <v>2</v>
      </c>
      <c r="M15" s="19">
        <v>2</v>
      </c>
    </row>
    <row r="16" spans="2:13" ht="12.75">
      <c r="B16" s="98" t="str">
        <f>'Таблица цен ингредиентов'!L10</f>
        <v>Соевый жмых, 44% химически</v>
      </c>
      <c r="C16" s="164">
        <f>'Таблица цен ингредиентов'!M10</f>
        <v>0.3</v>
      </c>
      <c r="D16" s="96"/>
      <c r="E16" s="19"/>
      <c r="F16" s="19">
        <v>1.4</v>
      </c>
      <c r="G16" s="19"/>
      <c r="H16" s="19"/>
      <c r="I16" s="19"/>
      <c r="J16" s="19"/>
      <c r="K16" s="19"/>
      <c r="L16" s="19"/>
      <c r="M16" s="19"/>
    </row>
    <row r="17" spans="2:13" ht="12.75">
      <c r="B17" s="98" t="str">
        <f>'Таблица цен ингредиентов'!L12</f>
        <v>Соевый жмых, 48% хим.</v>
      </c>
      <c r="C17" s="164">
        <f>'Таблица цен ингредиентов'!M12</f>
        <v>0.3</v>
      </c>
      <c r="D17" s="96"/>
      <c r="E17" s="19"/>
      <c r="F17" s="19"/>
      <c r="G17" s="19">
        <v>0.8</v>
      </c>
      <c r="H17" s="19"/>
      <c r="I17" s="19"/>
      <c r="J17" s="19"/>
      <c r="K17" s="19">
        <v>2</v>
      </c>
      <c r="L17" s="19">
        <v>2.5</v>
      </c>
      <c r="M17" s="19">
        <v>1.5</v>
      </c>
    </row>
    <row r="18" spans="2:13" ht="12.75">
      <c r="B18" s="98" t="str">
        <f>'Таблица цен ингредиентов'!L14</f>
        <v>Соевый жмых, экспеллер</v>
      </c>
      <c r="C18" s="164">
        <f>'Таблица цен ингредиентов'!M14</f>
        <v>0.3</v>
      </c>
      <c r="D18" s="96"/>
      <c r="E18" s="19"/>
      <c r="F18" s="19"/>
      <c r="G18" s="19"/>
      <c r="H18" s="19">
        <v>0.6</v>
      </c>
      <c r="I18" s="19"/>
      <c r="J18" s="19"/>
      <c r="K18" s="19"/>
      <c r="L18" s="19"/>
      <c r="M18" s="19"/>
    </row>
    <row r="19" spans="2:13" ht="12.75">
      <c r="B19" s="98" t="str">
        <f>'Таблица цен ингредиентов'!L16</f>
        <v>Соевый жмых, выс. темп.</v>
      </c>
      <c r="C19" s="164">
        <f>'Таблица цен ингредиентов'!M16</f>
        <v>0.3</v>
      </c>
      <c r="D19" s="96"/>
      <c r="E19" s="19"/>
      <c r="F19" s="19"/>
      <c r="G19" s="19"/>
      <c r="H19" s="19"/>
      <c r="I19" s="19">
        <v>0.4</v>
      </c>
      <c r="J19" s="19"/>
      <c r="K19" s="19"/>
      <c r="L19" s="19"/>
      <c r="M19" s="19"/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/>
      <c r="E20" s="19"/>
      <c r="F20" s="19"/>
      <c r="G20" s="19"/>
      <c r="H20" s="19"/>
      <c r="I20" s="19"/>
      <c r="J20" s="19">
        <v>1.8</v>
      </c>
      <c r="K20" s="19"/>
      <c r="L20" s="19"/>
      <c r="M20" s="19"/>
    </row>
    <row r="21" spans="2:13" ht="12.75">
      <c r="B21" s="98" t="str">
        <f>'Таблица цен ингредиентов'!L20</f>
        <v>Мочевина</v>
      </c>
      <c r="C21" s="164">
        <f>'Таблица цен ингредиентов'!M20</f>
        <v>0.25</v>
      </c>
      <c r="D21" s="34"/>
      <c r="E21" s="24"/>
      <c r="F21" s="24"/>
      <c r="G21" s="24"/>
      <c r="H21" s="24">
        <v>0.1</v>
      </c>
      <c r="I21" s="24">
        <v>0.2</v>
      </c>
      <c r="J21" s="24">
        <v>0.075</v>
      </c>
      <c r="K21" s="24"/>
      <c r="L21" s="24"/>
      <c r="M21" s="24"/>
    </row>
    <row r="22" spans="2:13" ht="12.75">
      <c r="B22" s="98" t="str">
        <f>'Таблица цен ингредиентов'!G10</f>
        <v>Зерно ячменя, прессованное</v>
      </c>
      <c r="C22" s="164">
        <f>'Таблица цен ингредиентов'!H10</f>
        <v>0.18</v>
      </c>
      <c r="D22" s="34"/>
      <c r="E22" s="24"/>
      <c r="F22" s="24"/>
      <c r="G22" s="24"/>
      <c r="H22" s="24"/>
      <c r="I22" s="19"/>
      <c r="J22" s="19"/>
      <c r="K22" s="19">
        <v>8</v>
      </c>
      <c r="L22" s="19"/>
      <c r="M22" s="19"/>
    </row>
    <row r="23" spans="2:13" ht="12.75">
      <c r="B23" s="98" t="str">
        <f>'Таблица цен ингредиентов'!G12</f>
        <v>Зерно овса, прессованное</v>
      </c>
      <c r="C23" s="164">
        <f>'Таблица цен ингредиентов'!H12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8</v>
      </c>
      <c r="M23" s="19"/>
    </row>
    <row r="24" spans="2:13" ht="13.5" thickBot="1">
      <c r="B24" s="99" t="str">
        <f>'Таблица цен ингредиентов'!G14</f>
        <v>Зерно пшеницы, пресс.</v>
      </c>
      <c r="C24" s="165">
        <f>'Таблица цен ингредиентов'!H14</f>
        <v>0.18</v>
      </c>
      <c r="D24" s="219"/>
      <c r="E24" s="220"/>
      <c r="F24" s="220"/>
      <c r="G24" s="220"/>
      <c r="H24" s="220"/>
      <c r="I24" s="220"/>
      <c r="J24" s="220"/>
      <c r="K24" s="220"/>
      <c r="L24" s="220"/>
      <c r="M24" s="220">
        <v>8</v>
      </c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>
        <v>0.13</v>
      </c>
      <c r="E27" s="24">
        <v>0.21</v>
      </c>
      <c r="F27" s="24">
        <v>0.13</v>
      </c>
      <c r="G27" s="24">
        <v>0.21</v>
      </c>
      <c r="H27" s="24">
        <v>0.21</v>
      </c>
      <c r="I27" s="24">
        <v>0.21</v>
      </c>
      <c r="J27" s="24">
        <v>0.21</v>
      </c>
      <c r="K27" s="24">
        <v>0.16</v>
      </c>
      <c r="L27" s="24">
        <v>0.16</v>
      </c>
      <c r="M27" s="24">
        <v>0.16</v>
      </c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0.12</v>
      </c>
      <c r="E29" s="23"/>
      <c r="F29" s="23"/>
      <c r="G29" s="23"/>
      <c r="H29" s="23"/>
      <c r="I29" s="23"/>
      <c r="J29" s="23"/>
      <c r="K29" s="23"/>
      <c r="L29" s="23"/>
      <c r="M29" s="23"/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13.2</v>
      </c>
      <c r="E33" s="17">
        <v>16.5</v>
      </c>
      <c r="F33" s="17">
        <v>18.3</v>
      </c>
      <c r="G33" s="17">
        <v>18.3</v>
      </c>
      <c r="H33" s="17">
        <v>18.3</v>
      </c>
      <c r="I33" s="17">
        <v>18.3</v>
      </c>
      <c r="J33" s="17">
        <v>18.3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268</v>
      </c>
      <c r="D34" s="19">
        <v>9.9</v>
      </c>
      <c r="E34" s="19">
        <v>18</v>
      </c>
      <c r="F34" s="19">
        <v>20.8</v>
      </c>
      <c r="G34" s="19">
        <v>20.9</v>
      </c>
      <c r="H34" s="19">
        <v>20.9</v>
      </c>
      <c r="I34" s="19">
        <v>20.6</v>
      </c>
      <c r="J34" s="19">
        <v>22.1</v>
      </c>
      <c r="K34" s="19">
        <v>25.5</v>
      </c>
      <c r="L34" s="19">
        <v>25.7</v>
      </c>
      <c r="M34" s="19">
        <v>25.7</v>
      </c>
    </row>
    <row r="35" spans="2:13" ht="12.75">
      <c r="B35" s="247" t="s">
        <v>297</v>
      </c>
      <c r="C35" s="79" t="s">
        <v>269</v>
      </c>
      <c r="D35" s="19">
        <v>6.2</v>
      </c>
      <c r="E35" s="19">
        <v>14.8</v>
      </c>
      <c r="F35" s="19">
        <v>20.3</v>
      </c>
      <c r="G35" s="19">
        <v>20</v>
      </c>
      <c r="H35" s="19">
        <v>20.4</v>
      </c>
      <c r="I35" s="19">
        <v>20.1</v>
      </c>
      <c r="J35" s="19">
        <v>20.2</v>
      </c>
      <c r="K35" s="19">
        <v>25.1</v>
      </c>
      <c r="L35" s="19">
        <v>25.1</v>
      </c>
      <c r="M35" s="19">
        <v>25.2</v>
      </c>
    </row>
    <row r="36" spans="2:13" ht="13.5" thickBot="1">
      <c r="B36" s="35" t="s">
        <v>298</v>
      </c>
      <c r="C36" s="80" t="s">
        <v>270</v>
      </c>
      <c r="D36" s="20">
        <v>-452</v>
      </c>
      <c r="E36" s="20">
        <v>-34</v>
      </c>
      <c r="F36" s="20">
        <v>80</v>
      </c>
      <c r="G36" s="20">
        <v>44</v>
      </c>
      <c r="H36" s="20">
        <v>42</v>
      </c>
      <c r="I36" s="20">
        <v>104</v>
      </c>
      <c r="J36" s="20">
        <v>83</v>
      </c>
      <c r="K36" s="20">
        <v>154</v>
      </c>
      <c r="L36" s="20">
        <v>407</v>
      </c>
      <c r="M36" s="20">
        <v>97</v>
      </c>
    </row>
    <row r="37" spans="2:13" ht="13.5" thickTop="1">
      <c r="B37" s="35" t="s">
        <v>299</v>
      </c>
      <c r="C37" s="81" t="s">
        <v>308</v>
      </c>
      <c r="D37" s="20">
        <v>12</v>
      </c>
      <c r="E37" s="20">
        <v>-11</v>
      </c>
      <c r="F37" s="20">
        <v>18</v>
      </c>
      <c r="G37" s="20">
        <v>2</v>
      </c>
      <c r="H37" s="20">
        <v>26</v>
      </c>
      <c r="I37" s="20">
        <v>10</v>
      </c>
      <c r="J37" s="20">
        <v>11</v>
      </c>
      <c r="K37" s="20">
        <v>9</v>
      </c>
      <c r="L37" s="20">
        <v>4</v>
      </c>
      <c r="M37" s="20">
        <v>11</v>
      </c>
    </row>
    <row r="38" spans="2:13" ht="12.75">
      <c r="B38" s="35" t="s">
        <v>279</v>
      </c>
      <c r="C38" s="58" t="s">
        <v>268</v>
      </c>
      <c r="D38" s="20">
        <v>10</v>
      </c>
      <c r="E38" s="20">
        <v>13.1</v>
      </c>
      <c r="F38" s="20">
        <v>14.7</v>
      </c>
      <c r="G38" s="20">
        <v>144</v>
      </c>
      <c r="H38" s="20">
        <v>14.5</v>
      </c>
      <c r="I38" s="20">
        <v>14.8</v>
      </c>
      <c r="J38" s="20">
        <v>14.8</v>
      </c>
      <c r="K38" s="20">
        <v>15.7</v>
      </c>
      <c r="L38" s="20">
        <v>16.9</v>
      </c>
      <c r="M38" s="20">
        <v>15.3</v>
      </c>
    </row>
    <row r="39" spans="2:13" ht="12.75">
      <c r="B39" s="244" t="s">
        <v>300</v>
      </c>
      <c r="C39" s="58" t="s">
        <v>309</v>
      </c>
      <c r="D39" s="20">
        <v>6.1</v>
      </c>
      <c r="E39" s="19">
        <v>9.6</v>
      </c>
      <c r="F39" s="19">
        <v>10</v>
      </c>
      <c r="G39" s="19">
        <v>9.9</v>
      </c>
      <c r="H39" s="19">
        <v>9.9</v>
      </c>
      <c r="I39" s="19">
        <v>10.2</v>
      </c>
      <c r="J39" s="19">
        <v>10.3</v>
      </c>
      <c r="K39" s="19">
        <v>10.6</v>
      </c>
      <c r="L39" s="19">
        <v>11.7</v>
      </c>
      <c r="M39" s="19">
        <v>10.3</v>
      </c>
    </row>
    <row r="40" spans="2:13" ht="12.75">
      <c r="B40" s="245" t="s">
        <v>301</v>
      </c>
      <c r="C40" s="58" t="s">
        <v>310</v>
      </c>
      <c r="D40" s="20">
        <v>3.9</v>
      </c>
      <c r="E40" s="19">
        <v>3.5</v>
      </c>
      <c r="F40" s="19">
        <v>4.7</v>
      </c>
      <c r="G40" s="19">
        <v>4.5</v>
      </c>
      <c r="H40" s="19">
        <v>4.6</v>
      </c>
      <c r="I40" s="19">
        <v>4.6</v>
      </c>
      <c r="J40" s="19">
        <v>4.6</v>
      </c>
      <c r="K40" s="19">
        <v>5.1</v>
      </c>
      <c r="L40" s="19">
        <v>5.1</v>
      </c>
      <c r="M40" s="19">
        <v>5</v>
      </c>
    </row>
    <row r="41" spans="2:13" ht="13.5" thickBot="1">
      <c r="B41" s="35" t="s">
        <v>302</v>
      </c>
      <c r="C41" s="59" t="s">
        <v>311</v>
      </c>
      <c r="D41" s="20">
        <v>39</v>
      </c>
      <c r="E41" s="20">
        <v>34</v>
      </c>
      <c r="F41" s="20">
        <v>19</v>
      </c>
      <c r="G41" s="20">
        <v>30</v>
      </c>
      <c r="H41" s="20">
        <v>29</v>
      </c>
      <c r="I41" s="20">
        <v>29</v>
      </c>
      <c r="J41" s="20">
        <v>32</v>
      </c>
      <c r="K41" s="20">
        <v>12</v>
      </c>
      <c r="L41" s="20">
        <v>14</v>
      </c>
      <c r="M41" s="20">
        <v>12</v>
      </c>
    </row>
    <row r="42" spans="2:13" ht="13.5" thickTop="1">
      <c r="B42" s="35" t="s">
        <v>303</v>
      </c>
      <c r="C42" s="60" t="s">
        <v>312</v>
      </c>
      <c r="D42" s="20">
        <v>23</v>
      </c>
      <c r="E42" s="20">
        <v>44</v>
      </c>
      <c r="F42" s="20">
        <v>27</v>
      </c>
      <c r="G42" s="20">
        <v>22</v>
      </c>
      <c r="H42" s="20">
        <v>22</v>
      </c>
      <c r="I42" s="20">
        <v>13</v>
      </c>
      <c r="J42" s="20">
        <v>16</v>
      </c>
      <c r="K42" s="20">
        <v>15</v>
      </c>
      <c r="L42" s="20">
        <v>16</v>
      </c>
      <c r="M42" s="20">
        <v>15</v>
      </c>
    </row>
    <row r="43" spans="2:13" ht="12.75">
      <c r="B43" s="35" t="s">
        <v>306</v>
      </c>
      <c r="C43" s="61" t="s">
        <v>276</v>
      </c>
      <c r="D43" s="20">
        <v>51</v>
      </c>
      <c r="E43" s="21">
        <v>47</v>
      </c>
      <c r="F43" s="21">
        <v>49</v>
      </c>
      <c r="G43" s="21">
        <v>47</v>
      </c>
      <c r="H43" s="21">
        <v>47</v>
      </c>
      <c r="I43" s="21">
        <v>47</v>
      </c>
      <c r="J43" s="21">
        <v>48</v>
      </c>
      <c r="K43" s="21">
        <v>43</v>
      </c>
      <c r="L43" s="21">
        <v>45</v>
      </c>
      <c r="M43" s="21">
        <v>42</v>
      </c>
    </row>
    <row r="44" spans="2:13" ht="12.75">
      <c r="B44" s="35" t="s">
        <v>304</v>
      </c>
      <c r="C44" s="62" t="s">
        <v>277</v>
      </c>
      <c r="D44" s="21">
        <v>30</v>
      </c>
      <c r="E44" s="21">
        <v>23</v>
      </c>
      <c r="F44" s="21">
        <v>27</v>
      </c>
      <c r="G44" s="21">
        <v>26</v>
      </c>
      <c r="H44" s="21">
        <v>26</v>
      </c>
      <c r="I44" s="21">
        <v>26</v>
      </c>
      <c r="J44" s="21">
        <v>27</v>
      </c>
      <c r="K44" s="21">
        <v>23</v>
      </c>
      <c r="L44" s="21">
        <v>25</v>
      </c>
      <c r="M44" s="21">
        <v>23</v>
      </c>
    </row>
    <row r="45" spans="2:13" ht="13.5" thickBot="1">
      <c r="B45" s="56" t="s">
        <v>305</v>
      </c>
      <c r="C45" s="63" t="s">
        <v>278</v>
      </c>
      <c r="D45" s="69">
        <v>33</v>
      </c>
      <c r="E45" s="70">
        <v>34</v>
      </c>
      <c r="F45" s="70">
        <v>30</v>
      </c>
      <c r="G45" s="70">
        <v>33</v>
      </c>
      <c r="H45" s="70">
        <v>33</v>
      </c>
      <c r="I45" s="70">
        <v>34</v>
      </c>
      <c r="J45" s="70">
        <v>31</v>
      </c>
      <c r="K45" s="70">
        <v>37</v>
      </c>
      <c r="L45" s="70">
        <v>32</v>
      </c>
      <c r="M45" s="70">
        <v>39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1.55</v>
      </c>
      <c r="E46" s="185">
        <f t="shared" si="0"/>
        <v>3.7</v>
      </c>
      <c r="F46" s="185">
        <f t="shared" si="0"/>
        <v>5.075</v>
      </c>
      <c r="G46" s="185">
        <f t="shared" si="0"/>
        <v>5</v>
      </c>
      <c r="H46" s="185">
        <f t="shared" si="0"/>
        <v>5.1</v>
      </c>
      <c r="I46" s="185">
        <f t="shared" si="0"/>
        <v>5.025</v>
      </c>
      <c r="J46" s="185">
        <f t="shared" si="0"/>
        <v>5.05</v>
      </c>
      <c r="K46" s="185">
        <f t="shared" si="0"/>
        <v>6.275</v>
      </c>
      <c r="L46" s="185">
        <f t="shared" si="0"/>
        <v>6.275</v>
      </c>
      <c r="M46" s="186">
        <f t="shared" si="0"/>
        <v>6.3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1.729</v>
      </c>
      <c r="E47" s="188">
        <f aca="true" t="shared" si="1" ref="E47:M47">E13*$C13+E14*$C14+E15*$C15+E16*$C16+E17*$C17+E18*$C18+E19*$C19+E20*$C20+E21*$C21+E22*$C22+E23*$C23+E24*$C24+E26*$C26+E27*$C27+E28*$C28+E29*$C29</f>
        <v>2.673</v>
      </c>
      <c r="F47" s="188">
        <f t="shared" si="1"/>
        <v>2.8569999999999998</v>
      </c>
      <c r="G47" s="188">
        <f t="shared" si="1"/>
        <v>2.7970000000000006</v>
      </c>
      <c r="H47" s="188">
        <f t="shared" si="1"/>
        <v>2.798</v>
      </c>
      <c r="I47" s="188">
        <f t="shared" si="1"/>
        <v>2.729</v>
      </c>
      <c r="J47" s="188">
        <f t="shared" si="1"/>
        <v>2.68375</v>
      </c>
      <c r="K47" s="188">
        <f t="shared" si="1"/>
        <v>3.328</v>
      </c>
      <c r="L47" s="188">
        <f t="shared" si="1"/>
        <v>3.4459999999999997</v>
      </c>
      <c r="M47" s="189">
        <f t="shared" si="1"/>
        <v>3.226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-0.17900000000000005</v>
      </c>
      <c r="E48" s="191">
        <f t="shared" si="2"/>
        <v>1.0270000000000001</v>
      </c>
      <c r="F48" s="191">
        <f t="shared" si="2"/>
        <v>2.2180000000000004</v>
      </c>
      <c r="G48" s="191">
        <f t="shared" si="2"/>
        <v>2.2029999999999994</v>
      </c>
      <c r="H48" s="191">
        <f t="shared" si="2"/>
        <v>2.3019999999999996</v>
      </c>
      <c r="I48" s="191">
        <f t="shared" si="2"/>
        <v>2.2960000000000003</v>
      </c>
      <c r="J48" s="191">
        <f t="shared" si="2"/>
        <v>2.36625</v>
      </c>
      <c r="K48" s="191">
        <f t="shared" si="2"/>
        <v>2.9470000000000005</v>
      </c>
      <c r="L48" s="191">
        <f t="shared" si="2"/>
        <v>2.8290000000000006</v>
      </c>
      <c r="M48" s="192">
        <f t="shared" si="2"/>
        <v>3.074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0.13099999999999978</v>
      </c>
      <c r="E49" s="194">
        <f t="shared" si="3"/>
        <v>1.7670000000000003</v>
      </c>
      <c r="F49" s="194">
        <f t="shared" si="3"/>
        <v>3.233</v>
      </c>
      <c r="G49" s="194">
        <f t="shared" si="3"/>
        <v>3.2029999999999994</v>
      </c>
      <c r="H49" s="194">
        <f t="shared" si="3"/>
        <v>3.321999999999999</v>
      </c>
      <c r="I49" s="194">
        <f t="shared" si="3"/>
        <v>3.301</v>
      </c>
      <c r="J49" s="194">
        <f t="shared" si="3"/>
        <v>3.3762499999999998</v>
      </c>
      <c r="K49" s="194">
        <f t="shared" si="3"/>
        <v>4.202</v>
      </c>
      <c r="L49" s="194">
        <f t="shared" si="3"/>
        <v>4.0840000000000005</v>
      </c>
      <c r="M49" s="195">
        <f t="shared" si="3"/>
        <v>4.334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511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290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2</v>
      </c>
      <c r="E6" s="2" t="s">
        <v>108</v>
      </c>
      <c r="F6" s="2" t="s">
        <v>109</v>
      </c>
      <c r="G6" s="2" t="s">
        <v>110</v>
      </c>
      <c r="H6" s="2" t="s">
        <v>111</v>
      </c>
      <c r="I6" s="2" t="s">
        <v>112</v>
      </c>
      <c r="J6" s="2" t="s">
        <v>113</v>
      </c>
      <c r="K6" s="2" t="s">
        <v>116</v>
      </c>
      <c r="L6" s="5" t="s">
        <v>114</v>
      </c>
      <c r="M6" s="2" t="s">
        <v>115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9"/>
    </row>
    <row r="8" spans="2:13" ht="16.5" customHeight="1" thickBot="1" thickTop="1">
      <c r="B8" s="241" t="s">
        <v>293</v>
      </c>
      <c r="C8" s="236" t="s">
        <v>259</v>
      </c>
      <c r="D8" s="258" t="s">
        <v>375</v>
      </c>
      <c r="E8" s="254" t="s">
        <v>376</v>
      </c>
      <c r="F8" s="254" t="s">
        <v>377</v>
      </c>
      <c r="G8" s="254" t="s">
        <v>378</v>
      </c>
      <c r="H8" s="256" t="s">
        <v>442</v>
      </c>
      <c r="I8" s="254" t="s">
        <v>443</v>
      </c>
      <c r="J8" s="254" t="s">
        <v>444</v>
      </c>
      <c r="K8" s="256" t="s">
        <v>379</v>
      </c>
      <c r="L8" s="254" t="s">
        <v>380</v>
      </c>
      <c r="M8" s="254" t="s">
        <v>429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34</v>
      </c>
      <c r="E12" s="103">
        <v>37</v>
      </c>
      <c r="F12" s="103">
        <v>37</v>
      </c>
      <c r="G12" s="103">
        <v>37</v>
      </c>
      <c r="H12" s="103">
        <v>37</v>
      </c>
      <c r="I12" s="103">
        <v>37</v>
      </c>
      <c r="J12" s="103">
        <v>37</v>
      </c>
      <c r="K12" s="103">
        <v>37</v>
      </c>
      <c r="L12" s="103">
        <v>37</v>
      </c>
      <c r="M12" s="108">
        <v>37</v>
      </c>
    </row>
    <row r="13" spans="2:13" ht="13.5" thickTop="1">
      <c r="B13" s="97" t="str">
        <f>'Таблица цен ингредиентов'!B18</f>
        <v>Пастбищ. бобовые, превосх.</v>
      </c>
      <c r="C13" s="163">
        <f>'Таблица цен ингредиентов'!C18</f>
        <v>0.04</v>
      </c>
      <c r="D13" s="95">
        <v>91.4</v>
      </c>
      <c r="E13" s="17">
        <v>84.6</v>
      </c>
      <c r="F13" s="17">
        <v>85.7</v>
      </c>
      <c r="G13" s="17">
        <v>86.5</v>
      </c>
      <c r="H13" s="17">
        <v>86.8</v>
      </c>
      <c r="I13" s="17">
        <v>76.8</v>
      </c>
      <c r="J13" s="17">
        <v>82.9</v>
      </c>
      <c r="K13" s="17">
        <v>81.3</v>
      </c>
      <c r="L13" s="17">
        <v>84.9</v>
      </c>
      <c r="M13" s="17">
        <v>83.1</v>
      </c>
    </row>
    <row r="14" spans="2:13" ht="12.75">
      <c r="B14" s="98" t="str">
        <f>'Таблица цен ингредиентов'!G18</f>
        <v>Кукурузное зерно, молотое</v>
      </c>
      <c r="C14" s="164">
        <f>'Таблица цен ингредиентов'!H18</f>
        <v>0.18</v>
      </c>
      <c r="D14" s="96">
        <v>4</v>
      </c>
      <c r="E14" s="19">
        <v>6</v>
      </c>
      <c r="F14" s="19">
        <v>6</v>
      </c>
      <c r="G14" s="19">
        <v>6</v>
      </c>
      <c r="H14" s="19">
        <v>6</v>
      </c>
      <c r="I14" s="19">
        <v>7</v>
      </c>
      <c r="J14" s="19"/>
      <c r="K14" s="19"/>
      <c r="L14" s="19"/>
      <c r="M14" s="19"/>
    </row>
    <row r="15" spans="2:13" ht="12.75">
      <c r="B15" s="98" t="str">
        <f>'Таблица цен ингредиентов'!G16</f>
        <v>Пшеничные высевки</v>
      </c>
      <c r="C15" s="164">
        <f>'Таблица цен ингредиентов'!H16</f>
        <v>0.18</v>
      </c>
      <c r="D15" s="96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98" t="str">
        <f>'Таблица цен ингредиентов'!L10</f>
        <v>Соевый жмых, 44% химически</v>
      </c>
      <c r="C16" s="164">
        <f>'Таблица цен ингредиентов'!M10</f>
        <v>0.3</v>
      </c>
      <c r="D16" s="96"/>
      <c r="E16" s="19">
        <v>0.8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98" t="str">
        <f>'Таблица цен ингредиентов'!L12</f>
        <v>Соевый жмых, 48% хим.</v>
      </c>
      <c r="C17" s="164">
        <f>'Таблица цен ингредиентов'!M12</f>
        <v>0.3</v>
      </c>
      <c r="D17" s="96"/>
      <c r="E17" s="19"/>
      <c r="F17" s="19">
        <v>0.6</v>
      </c>
      <c r="G17" s="19"/>
      <c r="H17" s="19"/>
      <c r="I17" s="19"/>
      <c r="J17" s="19">
        <v>1.1</v>
      </c>
      <c r="K17" s="19">
        <v>1.5</v>
      </c>
      <c r="L17" s="19">
        <v>0.7</v>
      </c>
      <c r="M17" s="19">
        <v>1.1</v>
      </c>
    </row>
    <row r="18" spans="2:13" ht="12.75">
      <c r="B18" s="98" t="str">
        <f>'Таблица цен ингредиентов'!L14</f>
        <v>Соевый жмых, экспеллер</v>
      </c>
      <c r="C18" s="164">
        <f>'Таблица цен ингредиентов'!M14</f>
        <v>0.3</v>
      </c>
      <c r="D18" s="96"/>
      <c r="E18" s="19"/>
      <c r="F18" s="19"/>
      <c r="G18" s="19">
        <v>0.4</v>
      </c>
      <c r="H18" s="19"/>
      <c r="I18" s="19"/>
      <c r="J18" s="19"/>
      <c r="K18" s="19"/>
      <c r="L18" s="19"/>
      <c r="M18" s="19"/>
    </row>
    <row r="19" spans="2:13" ht="12.75">
      <c r="B19" s="98" t="str">
        <f>'Таблица цен ингредиентов'!L16</f>
        <v>Соевый жмых, выс. темп.</v>
      </c>
      <c r="C19" s="164">
        <f>'Таблица цен ингредиентов'!M16</f>
        <v>0.3</v>
      </c>
      <c r="D19" s="96"/>
      <c r="E19" s="19"/>
      <c r="F19" s="19"/>
      <c r="G19" s="19"/>
      <c r="H19" s="19">
        <v>0.3</v>
      </c>
      <c r="I19" s="19"/>
      <c r="J19" s="19"/>
      <c r="K19" s="19"/>
      <c r="L19" s="19"/>
      <c r="M19" s="19"/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/>
      <c r="E20" s="19"/>
      <c r="F20" s="19"/>
      <c r="G20" s="19"/>
      <c r="H20" s="19"/>
      <c r="I20" s="19">
        <v>1.7</v>
      </c>
      <c r="J20" s="19"/>
      <c r="K20" s="19"/>
      <c r="L20" s="19"/>
      <c r="M20" s="19"/>
    </row>
    <row r="21" spans="2:13" ht="12.75">
      <c r="B21" s="98" t="str">
        <f>'Таблица цен ингредиентов'!G10</f>
        <v>Зерно ячменя, прессованное</v>
      </c>
      <c r="C21" s="164">
        <f>'Таблица цен ингредиентов'!H10</f>
        <v>0.18</v>
      </c>
      <c r="D21" s="34"/>
      <c r="E21" s="24"/>
      <c r="F21" s="24"/>
      <c r="G21" s="24"/>
      <c r="H21" s="24"/>
      <c r="I21" s="19"/>
      <c r="J21" s="19">
        <v>6</v>
      </c>
      <c r="K21" s="19"/>
      <c r="L21" s="19"/>
      <c r="M21" s="19">
        <v>2</v>
      </c>
    </row>
    <row r="22" spans="2:13" ht="12.75">
      <c r="B22" s="98" t="str">
        <f>'Таблица цен ингредиентов'!G12</f>
        <v>Зерно овса, прессованное</v>
      </c>
      <c r="C22" s="164">
        <f>'Таблица цен ингредиентов'!H12</f>
        <v>0.18</v>
      </c>
      <c r="D22" s="34"/>
      <c r="E22" s="24"/>
      <c r="F22" s="24"/>
      <c r="G22" s="24"/>
      <c r="H22" s="24"/>
      <c r="I22" s="19"/>
      <c r="J22" s="19"/>
      <c r="K22" s="19">
        <v>6</v>
      </c>
      <c r="L22" s="19"/>
      <c r="M22" s="19">
        <v>2</v>
      </c>
    </row>
    <row r="23" spans="2:13" ht="12.75">
      <c r="B23" s="98" t="str">
        <f>'Таблица цен ингредиентов'!G14</f>
        <v>Зерно пшеницы, пресс.</v>
      </c>
      <c r="C23" s="164">
        <f>'Таблица цен ингредиентов'!H14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6</v>
      </c>
      <c r="M23" s="19">
        <v>2</v>
      </c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0.11</v>
      </c>
      <c r="E29" s="23">
        <v>0.11</v>
      </c>
      <c r="F29" s="23">
        <v>0.11</v>
      </c>
      <c r="G29" s="23">
        <v>0.11</v>
      </c>
      <c r="H29" s="23">
        <v>0.11</v>
      </c>
      <c r="I29" s="23">
        <v>0.11</v>
      </c>
      <c r="J29" s="23">
        <v>0.11</v>
      </c>
      <c r="K29" s="23">
        <v>0.11</v>
      </c>
      <c r="L29" s="23">
        <v>0.11</v>
      </c>
      <c r="M29" s="23">
        <v>0.11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343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23.3</v>
      </c>
      <c r="E33" s="17">
        <v>24.4</v>
      </c>
      <c r="F33" s="17">
        <v>24.4</v>
      </c>
      <c r="G33" s="17">
        <v>24.4</v>
      </c>
      <c r="H33" s="17">
        <v>24.4</v>
      </c>
      <c r="I33" s="17">
        <v>24.4</v>
      </c>
      <c r="J33" s="17">
        <v>24.4</v>
      </c>
      <c r="K33" s="17">
        <v>24.4</v>
      </c>
      <c r="L33" s="17">
        <v>24.4</v>
      </c>
      <c r="M33" s="17">
        <v>24.4</v>
      </c>
    </row>
    <row r="34" spans="2:13" ht="12.75" customHeight="1">
      <c r="B34" s="247" t="s">
        <v>296</v>
      </c>
      <c r="C34" s="79" t="s">
        <v>268</v>
      </c>
      <c r="D34" s="19">
        <v>33.7</v>
      </c>
      <c r="E34" s="19">
        <v>36</v>
      </c>
      <c r="F34" s="19">
        <v>35.9</v>
      </c>
      <c r="G34" s="19">
        <v>35.9</v>
      </c>
      <c r="H34" s="19">
        <v>35.8</v>
      </c>
      <c r="I34" s="19">
        <v>37.3</v>
      </c>
      <c r="J34" s="19">
        <v>35.7</v>
      </c>
      <c r="K34" s="19">
        <v>36.1</v>
      </c>
      <c r="L34" s="19">
        <v>35.9</v>
      </c>
      <c r="M34" s="19">
        <v>35.9</v>
      </c>
    </row>
    <row r="35" spans="2:13" ht="12.75">
      <c r="B35" s="247" t="s">
        <v>297</v>
      </c>
      <c r="C35" s="79" t="s">
        <v>269</v>
      </c>
      <c r="D35" s="19">
        <v>34</v>
      </c>
      <c r="E35" s="19">
        <v>37.2</v>
      </c>
      <c r="F35" s="19">
        <v>37.4</v>
      </c>
      <c r="G35" s="19">
        <v>37.4</v>
      </c>
      <c r="H35" s="19">
        <v>37.3</v>
      </c>
      <c r="I35" s="19">
        <v>37.5</v>
      </c>
      <c r="J35" s="19">
        <v>37.1</v>
      </c>
      <c r="K35" s="19">
        <v>37.1</v>
      </c>
      <c r="L35" s="19">
        <v>37.2</v>
      </c>
      <c r="M35" s="19">
        <v>37.2</v>
      </c>
    </row>
    <row r="36" spans="2:13" ht="13.5" thickBot="1">
      <c r="B36" s="35" t="s">
        <v>298</v>
      </c>
      <c r="C36" s="80" t="s">
        <v>270</v>
      </c>
      <c r="D36" s="20">
        <v>1729</v>
      </c>
      <c r="E36" s="20">
        <v>1631</v>
      </c>
      <c r="F36" s="20">
        <v>1607</v>
      </c>
      <c r="G36" s="20">
        <v>1528</v>
      </c>
      <c r="H36" s="20">
        <v>1524</v>
      </c>
      <c r="I36" s="20">
        <v>1483</v>
      </c>
      <c r="J36" s="20">
        <v>1907</v>
      </c>
      <c r="K36" s="20">
        <v>2048</v>
      </c>
      <c r="L36" s="20">
        <v>1920</v>
      </c>
      <c r="M36" s="20">
        <v>1960</v>
      </c>
    </row>
    <row r="37" spans="2:13" ht="13.5" thickTop="1">
      <c r="B37" s="35" t="s">
        <v>299</v>
      </c>
      <c r="C37" s="81" t="s">
        <v>308</v>
      </c>
      <c r="D37" s="20">
        <v>-3</v>
      </c>
      <c r="E37" s="20">
        <v>15</v>
      </c>
      <c r="F37" s="20">
        <v>25</v>
      </c>
      <c r="G37" s="20">
        <v>27</v>
      </c>
      <c r="H37" s="20">
        <v>19</v>
      </c>
      <c r="I37" s="20">
        <v>29</v>
      </c>
      <c r="J37" s="20">
        <v>6</v>
      </c>
      <c r="K37" s="20">
        <v>10</v>
      </c>
      <c r="L37" s="20">
        <v>14</v>
      </c>
      <c r="M37" s="20">
        <v>10</v>
      </c>
    </row>
    <row r="38" spans="2:13" ht="12.75">
      <c r="B38" s="35" t="s">
        <v>279</v>
      </c>
      <c r="C38" s="58" t="s">
        <v>268</v>
      </c>
      <c r="D38" s="20">
        <v>23.6</v>
      </c>
      <c r="E38" s="20">
        <v>23.1</v>
      </c>
      <c r="F38" s="20">
        <v>23.1</v>
      </c>
      <c r="G38" s="20">
        <v>22.8</v>
      </c>
      <c r="H38" s="20">
        <v>22.7</v>
      </c>
      <c r="I38" s="20">
        <v>22.6</v>
      </c>
      <c r="J38" s="20">
        <v>24.2</v>
      </c>
      <c r="K38" s="20">
        <v>24.8</v>
      </c>
      <c r="L38" s="20">
        <v>24.2</v>
      </c>
      <c r="M38" s="20">
        <v>24.4</v>
      </c>
    </row>
    <row r="39" spans="2:13" ht="12.75">
      <c r="B39" s="244" t="s">
        <v>300</v>
      </c>
      <c r="C39" s="58" t="s">
        <v>309</v>
      </c>
      <c r="D39" s="20">
        <v>17.1</v>
      </c>
      <c r="E39" s="19">
        <v>16.4</v>
      </c>
      <c r="F39" s="19">
        <v>16.3</v>
      </c>
      <c r="G39" s="19">
        <v>16</v>
      </c>
      <c r="H39" s="19">
        <v>16</v>
      </c>
      <c r="I39" s="19">
        <v>16</v>
      </c>
      <c r="J39" s="19">
        <v>17.5</v>
      </c>
      <c r="K39" s="19">
        <v>18</v>
      </c>
      <c r="L39" s="19">
        <v>17.5</v>
      </c>
      <c r="M39" s="19">
        <v>17.7</v>
      </c>
    </row>
    <row r="40" spans="2:13" ht="12.75">
      <c r="B40" s="245" t="s">
        <v>301</v>
      </c>
      <c r="C40" s="58" t="s">
        <v>310</v>
      </c>
      <c r="D40" s="20">
        <v>6.5</v>
      </c>
      <c r="E40" s="19">
        <v>6.7</v>
      </c>
      <c r="F40" s="19">
        <v>6.7</v>
      </c>
      <c r="G40" s="19">
        <v>6.8</v>
      </c>
      <c r="H40" s="19">
        <v>6.7</v>
      </c>
      <c r="I40" s="19">
        <v>6.6</v>
      </c>
      <c r="J40" s="19">
        <v>6.7</v>
      </c>
      <c r="K40" s="19">
        <v>6.7</v>
      </c>
      <c r="L40" s="19">
        <v>6.7</v>
      </c>
      <c r="M40" s="19">
        <v>6.7</v>
      </c>
    </row>
    <row r="41" spans="2:13" ht="13.5" thickBot="1">
      <c r="B41" s="35" t="s">
        <v>302</v>
      </c>
      <c r="C41" s="59" t="s">
        <v>311</v>
      </c>
      <c r="D41" s="20">
        <v>29</v>
      </c>
      <c r="E41" s="20">
        <v>21</v>
      </c>
      <c r="F41" s="20">
        <v>21</v>
      </c>
      <c r="G41" s="20">
        <v>21</v>
      </c>
      <c r="H41" s="20">
        <v>22</v>
      </c>
      <c r="I41" s="20">
        <v>22</v>
      </c>
      <c r="J41" s="20">
        <v>20</v>
      </c>
      <c r="K41" s="20">
        <v>21</v>
      </c>
      <c r="L41" s="20">
        <v>21</v>
      </c>
      <c r="M41" s="20">
        <v>21</v>
      </c>
    </row>
    <row r="42" spans="2:13" ht="13.5" thickTop="1">
      <c r="B42" s="35" t="s">
        <v>303</v>
      </c>
      <c r="C42" s="60" t="s">
        <v>312</v>
      </c>
      <c r="D42" s="20">
        <v>16</v>
      </c>
      <c r="E42" s="20">
        <v>17</v>
      </c>
      <c r="F42" s="20">
        <v>16</v>
      </c>
      <c r="G42" s="20">
        <v>16</v>
      </c>
      <c r="H42" s="20">
        <v>15</v>
      </c>
      <c r="I42" s="20">
        <v>25</v>
      </c>
      <c r="J42" s="20">
        <v>21</v>
      </c>
      <c r="K42" s="20">
        <v>22</v>
      </c>
      <c r="L42" s="20">
        <v>21</v>
      </c>
      <c r="M42" s="20">
        <v>21</v>
      </c>
    </row>
    <row r="43" spans="2:13" ht="12.75">
      <c r="B43" s="35" t="s">
        <v>306</v>
      </c>
      <c r="C43" s="61" t="s">
        <v>276</v>
      </c>
      <c r="D43" s="20">
        <v>29</v>
      </c>
      <c r="E43" s="21">
        <v>27</v>
      </c>
      <c r="F43" s="21">
        <v>27</v>
      </c>
      <c r="G43" s="21">
        <v>28</v>
      </c>
      <c r="H43" s="21">
        <v>28</v>
      </c>
      <c r="I43" s="21">
        <v>26</v>
      </c>
      <c r="J43" s="21">
        <v>29</v>
      </c>
      <c r="K43" s="21">
        <v>31</v>
      </c>
      <c r="L43" s="21">
        <v>28</v>
      </c>
      <c r="M43" s="21">
        <v>29</v>
      </c>
    </row>
    <row r="44" spans="2:13" ht="12.75">
      <c r="B44" s="35" t="s">
        <v>304</v>
      </c>
      <c r="C44" s="62" t="s">
        <v>277</v>
      </c>
      <c r="D44" s="21">
        <v>21</v>
      </c>
      <c r="E44" s="21">
        <v>19</v>
      </c>
      <c r="F44" s="21">
        <v>19</v>
      </c>
      <c r="G44" s="21">
        <v>19</v>
      </c>
      <c r="H44" s="21">
        <v>19</v>
      </c>
      <c r="I44" s="21">
        <v>18</v>
      </c>
      <c r="J44" s="21">
        <v>19</v>
      </c>
      <c r="K44" s="21">
        <v>21</v>
      </c>
      <c r="L44" s="21">
        <v>19</v>
      </c>
      <c r="M44" s="21">
        <v>20</v>
      </c>
    </row>
    <row r="45" spans="2:13" ht="13.5" thickBot="1">
      <c r="B45" s="56" t="s">
        <v>305</v>
      </c>
      <c r="C45" s="63" t="s">
        <v>278</v>
      </c>
      <c r="D45" s="69">
        <v>37</v>
      </c>
      <c r="E45" s="70">
        <v>40</v>
      </c>
      <c r="F45" s="70">
        <v>40</v>
      </c>
      <c r="G45" s="70">
        <v>40</v>
      </c>
      <c r="H45" s="70">
        <v>40</v>
      </c>
      <c r="I45" s="70">
        <v>41</v>
      </c>
      <c r="J45" s="70">
        <v>38</v>
      </c>
      <c r="K45" s="70">
        <v>35</v>
      </c>
      <c r="L45" s="70">
        <v>39</v>
      </c>
      <c r="M45" s="70">
        <v>37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8.5</v>
      </c>
      <c r="E46" s="185">
        <f t="shared" si="0"/>
        <v>9.3</v>
      </c>
      <c r="F46" s="185">
        <f t="shared" si="0"/>
        <v>9.35</v>
      </c>
      <c r="G46" s="185">
        <f t="shared" si="0"/>
        <v>9.35</v>
      </c>
      <c r="H46" s="185">
        <f t="shared" si="0"/>
        <v>9.325</v>
      </c>
      <c r="I46" s="185">
        <f t="shared" si="0"/>
        <v>9.375</v>
      </c>
      <c r="J46" s="185">
        <f t="shared" si="0"/>
        <v>9.275</v>
      </c>
      <c r="K46" s="185">
        <f t="shared" si="0"/>
        <v>9.275</v>
      </c>
      <c r="L46" s="185">
        <f t="shared" si="0"/>
        <v>9.3</v>
      </c>
      <c r="M46" s="186">
        <f t="shared" si="0"/>
        <v>9.3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4.481</v>
      </c>
      <c r="E47" s="188">
        <f aca="true" t="shared" si="1" ref="E47:M47">E13*$C13+E14*$C14+E15*$C15+E16*$C16+E17*$C17+E18*$C18+E19*$C19+E20*$C20+E21*$C21+E22*$C22+E23*$C23+E24*$C24+E26*$C26+E27*$C27+E28*$C28+E29*$C29</f>
        <v>4.809</v>
      </c>
      <c r="F47" s="188">
        <f t="shared" si="1"/>
        <v>4.793</v>
      </c>
      <c r="G47" s="188">
        <f t="shared" si="1"/>
        <v>4.765</v>
      </c>
      <c r="H47" s="188">
        <f t="shared" si="1"/>
        <v>4.746999999999999</v>
      </c>
      <c r="I47" s="188">
        <f t="shared" si="1"/>
        <v>4.776999999999999</v>
      </c>
      <c r="J47" s="188">
        <f t="shared" si="1"/>
        <v>4.831</v>
      </c>
      <c r="K47" s="188">
        <f t="shared" si="1"/>
        <v>4.887</v>
      </c>
      <c r="L47" s="188">
        <f t="shared" si="1"/>
        <v>4.7909999999999995</v>
      </c>
      <c r="M47" s="189">
        <f t="shared" si="1"/>
        <v>4.839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4.019</v>
      </c>
      <c r="E48" s="191">
        <f t="shared" si="2"/>
        <v>4.4910000000000005</v>
      </c>
      <c r="F48" s="191">
        <f t="shared" si="2"/>
        <v>4.5569999999999995</v>
      </c>
      <c r="G48" s="191">
        <f t="shared" si="2"/>
        <v>4.585</v>
      </c>
      <c r="H48" s="191">
        <f t="shared" si="2"/>
        <v>4.578</v>
      </c>
      <c r="I48" s="191">
        <f t="shared" si="2"/>
        <v>4.598000000000001</v>
      </c>
      <c r="J48" s="191">
        <f t="shared" si="2"/>
        <v>4.444</v>
      </c>
      <c r="K48" s="191">
        <f t="shared" si="2"/>
        <v>4.388000000000001</v>
      </c>
      <c r="L48" s="191">
        <f t="shared" si="2"/>
        <v>4.509000000000001</v>
      </c>
      <c r="M48" s="192">
        <f t="shared" si="2"/>
        <v>4.461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5.718999999999999</v>
      </c>
      <c r="E49" s="194">
        <f t="shared" si="3"/>
        <v>6.351</v>
      </c>
      <c r="F49" s="194">
        <f t="shared" si="3"/>
        <v>6.426999999999999</v>
      </c>
      <c r="G49" s="194">
        <f t="shared" si="3"/>
        <v>6.454999999999999</v>
      </c>
      <c r="H49" s="194">
        <f t="shared" si="3"/>
        <v>6.4430000000000005</v>
      </c>
      <c r="I49" s="194">
        <f t="shared" si="3"/>
        <v>6.473000000000001</v>
      </c>
      <c r="J49" s="194">
        <f t="shared" si="3"/>
        <v>6.299</v>
      </c>
      <c r="K49" s="194">
        <f t="shared" si="3"/>
        <v>6.243000000000001</v>
      </c>
      <c r="L49" s="194">
        <f t="shared" si="3"/>
        <v>6.369000000000001</v>
      </c>
      <c r="M49" s="195">
        <f t="shared" si="3"/>
        <v>6.321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24"/>
  <sheetViews>
    <sheetView zoomScaleSheetLayoutView="100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28.57421875" style="0" customWidth="1"/>
    <col min="3" max="3" width="10.7109375" style="0" customWidth="1"/>
    <col min="4" max="6" width="10.00390625" style="0" customWidth="1"/>
    <col min="7" max="7" width="10.140625" style="0" customWidth="1"/>
    <col min="8" max="10" width="10.00390625" style="0" customWidth="1"/>
    <col min="11" max="11" width="10.140625" style="0" customWidth="1"/>
    <col min="12" max="13" width="10.00390625" style="0" customWidth="1"/>
    <col min="14" max="14" width="0.85546875" style="0" customWidth="1"/>
  </cols>
  <sheetData>
    <row r="1" spans="2:13" ht="4.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3" ht="18.75" thickBot="1">
      <c r="B2" s="84">
        <f ca="1">TODAY()</f>
        <v>37937</v>
      </c>
      <c r="C2" s="85" t="str">
        <f>'Демонстрация качества фуража'!C2</f>
        <v>Косово</v>
      </c>
      <c r="D2" s="285" t="s">
        <v>512</v>
      </c>
      <c r="E2" s="286"/>
      <c r="F2" s="286"/>
      <c r="G2" s="286"/>
      <c r="H2" s="286"/>
      <c r="I2" s="286"/>
      <c r="J2" s="286"/>
      <c r="K2" s="286"/>
      <c r="L2" s="286"/>
      <c r="M2" s="287"/>
    </row>
    <row r="3" spans="2:13" ht="3.75" customHeight="1" thickBo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2:13" ht="16.5" customHeight="1" thickBot="1">
      <c r="B4" s="294" t="s">
        <v>290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7"/>
    </row>
    <row r="5" spans="2:13" ht="3.75" customHeight="1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5" ht="17.25" thickBot="1" thickTop="1">
      <c r="B6" s="231" t="s">
        <v>292</v>
      </c>
      <c r="C6" s="235" t="s">
        <v>258</v>
      </c>
      <c r="D6" s="32" t="s">
        <v>3</v>
      </c>
      <c r="E6" s="2" t="s">
        <v>117</v>
      </c>
      <c r="F6" s="2" t="s">
        <v>118</v>
      </c>
      <c r="G6" s="2" t="s">
        <v>119</v>
      </c>
      <c r="H6" s="2" t="s">
        <v>120</v>
      </c>
      <c r="I6" s="2" t="s">
        <v>121</v>
      </c>
      <c r="J6" s="2" t="s">
        <v>122</v>
      </c>
      <c r="K6" s="2" t="s">
        <v>123</v>
      </c>
      <c r="L6" s="5" t="s">
        <v>124</v>
      </c>
      <c r="M6" s="2" t="s">
        <v>125</v>
      </c>
      <c r="N6" s="8"/>
      <c r="O6" s="9"/>
    </row>
    <row r="7" spans="2:13" ht="3.75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39"/>
    </row>
    <row r="8" spans="2:13" ht="16.5" customHeight="1" thickBot="1" thickTop="1">
      <c r="B8" s="241" t="s">
        <v>293</v>
      </c>
      <c r="C8" s="236" t="s">
        <v>259</v>
      </c>
      <c r="D8" s="258" t="s">
        <v>381</v>
      </c>
      <c r="E8" s="254" t="s">
        <v>382</v>
      </c>
      <c r="F8" s="254" t="s">
        <v>383</v>
      </c>
      <c r="G8" s="254" t="s">
        <v>384</v>
      </c>
      <c r="H8" s="256" t="s">
        <v>445</v>
      </c>
      <c r="I8" s="254" t="s">
        <v>446</v>
      </c>
      <c r="J8" s="254" t="s">
        <v>447</v>
      </c>
      <c r="K8" s="262" t="s">
        <v>448</v>
      </c>
      <c r="L8" s="254" t="s">
        <v>449</v>
      </c>
      <c r="M8" s="254" t="s">
        <v>429</v>
      </c>
    </row>
    <row r="9" spans="2:13" ht="3.75" customHeight="1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83"/>
    </row>
    <row r="10" spans="2:13" ht="15" customHeight="1" thickBot="1" thickTop="1">
      <c r="B10" s="86" t="s">
        <v>260</v>
      </c>
      <c r="C10" s="27" t="str">
        <f>'Демонстрация качества фуража'!C10</f>
        <v>Евро/кг</v>
      </c>
      <c r="D10" s="7" t="s">
        <v>284</v>
      </c>
      <c r="E10" s="15" t="str">
        <f>D10</f>
        <v>Кг</v>
      </c>
      <c r="F10" s="15" t="str">
        <f>D10</f>
        <v>Кг</v>
      </c>
      <c r="G10" s="15" t="str">
        <f>D10</f>
        <v>Кг</v>
      </c>
      <c r="H10" s="15" t="str">
        <f>D10</f>
        <v>Кг</v>
      </c>
      <c r="I10" s="15" t="str">
        <f>D10</f>
        <v>Кг</v>
      </c>
      <c r="J10" s="15" t="str">
        <f>D10</f>
        <v>Кг</v>
      </c>
      <c r="K10" s="15" t="str">
        <f>D10</f>
        <v>Кг</v>
      </c>
      <c r="L10" s="15" t="str">
        <f>D10</f>
        <v>Кг</v>
      </c>
      <c r="M10" s="15" t="str">
        <f>D10</f>
        <v>Кг</v>
      </c>
    </row>
    <row r="11" spans="2:13" ht="3" customHeight="1" thickBot="1">
      <c r="B11" s="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83"/>
    </row>
    <row r="12" spans="2:13" ht="15.75" thickBot="1">
      <c r="B12" s="295" t="s">
        <v>261</v>
      </c>
      <c r="C12" s="300"/>
      <c r="D12" s="102">
        <v>18</v>
      </c>
      <c r="E12" s="103">
        <v>25</v>
      </c>
      <c r="F12" s="103">
        <v>25</v>
      </c>
      <c r="G12" s="103">
        <v>25</v>
      </c>
      <c r="H12" s="103">
        <v>25</v>
      </c>
      <c r="I12" s="103">
        <v>25</v>
      </c>
      <c r="J12" s="103">
        <v>25</v>
      </c>
      <c r="K12" s="103">
        <v>25</v>
      </c>
      <c r="L12" s="103">
        <v>25</v>
      </c>
      <c r="M12" s="108">
        <v>25</v>
      </c>
    </row>
    <row r="13" spans="2:13" ht="13.5" thickTop="1">
      <c r="B13" s="97" t="str">
        <f>'Таблица цен ингредиентов'!B20</f>
        <v>Сено бобовых, незрелое</v>
      </c>
      <c r="C13" s="163">
        <f>'Таблица цен ингредиентов'!C20</f>
        <v>0.15</v>
      </c>
      <c r="D13" s="95">
        <v>16.4</v>
      </c>
      <c r="E13" s="17">
        <v>16.3</v>
      </c>
      <c r="F13" s="17">
        <v>18.7</v>
      </c>
      <c r="G13" s="17">
        <v>19.2</v>
      </c>
      <c r="H13" s="17">
        <v>19.6</v>
      </c>
      <c r="I13" s="17">
        <v>17.1</v>
      </c>
      <c r="J13" s="17">
        <v>18.4</v>
      </c>
      <c r="K13" s="17">
        <v>18.2</v>
      </c>
      <c r="L13" s="17">
        <v>18.7</v>
      </c>
      <c r="M13" s="17">
        <v>18.4</v>
      </c>
    </row>
    <row r="14" spans="2:13" ht="12.75">
      <c r="B14" s="98" t="str">
        <f>'Таблица цен ингредиентов'!G18</f>
        <v>Кукурузное зерно, молотое</v>
      </c>
      <c r="C14" s="164">
        <f>'Таблица цен ингредиентов'!H18</f>
        <v>0.18</v>
      </c>
      <c r="D14" s="96">
        <v>4</v>
      </c>
      <c r="E14" s="19">
        <v>5</v>
      </c>
      <c r="F14" s="19">
        <v>3</v>
      </c>
      <c r="G14" s="19">
        <v>3</v>
      </c>
      <c r="H14" s="19">
        <v>3</v>
      </c>
      <c r="I14" s="19">
        <v>4</v>
      </c>
      <c r="J14" s="19"/>
      <c r="K14" s="19"/>
      <c r="L14" s="19"/>
      <c r="M14" s="19"/>
    </row>
    <row r="15" spans="2:13" ht="12.75">
      <c r="B15" s="98" t="str">
        <f>'Таблица цен ингредиентов'!G16</f>
        <v>Пшеничные высевки</v>
      </c>
      <c r="C15" s="164">
        <f>'Таблица цен ингредиентов'!H16</f>
        <v>0.18</v>
      </c>
      <c r="D15" s="96"/>
      <c r="E15" s="19"/>
      <c r="F15" s="19"/>
      <c r="G15" s="19"/>
      <c r="H15" s="19"/>
      <c r="I15" s="19"/>
      <c r="J15" s="19"/>
      <c r="K15" s="19"/>
      <c r="L15" s="19"/>
      <c r="M15" s="19"/>
    </row>
    <row r="16" spans="2:13" ht="12.75">
      <c r="B16" s="98" t="str">
        <f>'Таблица цен ингредиентов'!L10</f>
        <v>Соевый жмых, 44% химически</v>
      </c>
      <c r="C16" s="164">
        <f>'Таблица цен ингредиентов'!M10</f>
        <v>0.3</v>
      </c>
      <c r="D16" s="96"/>
      <c r="E16" s="19">
        <v>1.9</v>
      </c>
      <c r="F16" s="19"/>
      <c r="G16" s="19"/>
      <c r="H16" s="19"/>
      <c r="I16" s="19"/>
      <c r="J16" s="19"/>
      <c r="K16" s="19"/>
      <c r="L16" s="19"/>
      <c r="M16" s="19"/>
    </row>
    <row r="17" spans="2:13" ht="12.75">
      <c r="B17" s="98" t="str">
        <f>'Таблица цен ингредиентов'!L12</f>
        <v>Соевый жмых, 48% хим.</v>
      </c>
      <c r="C17" s="164">
        <f>'Таблица цен ингредиентов'!M12</f>
        <v>0.3</v>
      </c>
      <c r="D17" s="96"/>
      <c r="E17" s="19"/>
      <c r="F17" s="19">
        <v>1.6</v>
      </c>
      <c r="G17" s="19"/>
      <c r="H17" s="19"/>
      <c r="I17" s="19"/>
      <c r="J17" s="19">
        <v>1.8</v>
      </c>
      <c r="K17" s="19">
        <v>2</v>
      </c>
      <c r="L17" s="19">
        <v>1.6</v>
      </c>
      <c r="M17" s="19">
        <v>1.8</v>
      </c>
    </row>
    <row r="18" spans="2:13" ht="12.75">
      <c r="B18" s="98" t="str">
        <f>'Таблица цен ингредиентов'!L14</f>
        <v>Соевый жмых, экспеллер</v>
      </c>
      <c r="C18" s="164">
        <f>'Таблица цен ингредиентов'!M14</f>
        <v>0.3</v>
      </c>
      <c r="D18" s="96"/>
      <c r="E18" s="19"/>
      <c r="F18" s="19"/>
      <c r="G18" s="19">
        <v>1.1</v>
      </c>
      <c r="H18" s="19"/>
      <c r="I18" s="19"/>
      <c r="J18" s="19"/>
      <c r="K18" s="19"/>
      <c r="L18" s="19"/>
      <c r="M18" s="19"/>
    </row>
    <row r="19" spans="2:13" ht="12.75">
      <c r="B19" s="98" t="str">
        <f>'Таблица цен ингредиентов'!L16</f>
        <v>Соевый жмых, выс. темп.</v>
      </c>
      <c r="C19" s="164">
        <f>'Таблица цен ингредиентов'!M16</f>
        <v>0.3</v>
      </c>
      <c r="D19" s="96"/>
      <c r="E19" s="19"/>
      <c r="F19" s="19"/>
      <c r="G19" s="19"/>
      <c r="H19" s="19">
        <v>0.8</v>
      </c>
      <c r="I19" s="19"/>
      <c r="J19" s="19"/>
      <c r="K19" s="19"/>
      <c r="L19" s="19"/>
      <c r="M19" s="19"/>
    </row>
    <row r="20" spans="2:13" ht="12.75">
      <c r="B20" s="98" t="str">
        <f>'Таблица цен ингредиентов'!L18</f>
        <v>Соевые бобы, сырые, целые</v>
      </c>
      <c r="C20" s="164">
        <f>'Таблица цен ингредиентов'!M18</f>
        <v>0.2</v>
      </c>
      <c r="D20" s="96"/>
      <c r="E20" s="19"/>
      <c r="F20" s="19"/>
      <c r="G20" s="19"/>
      <c r="H20" s="19"/>
      <c r="I20" s="19">
        <v>2.1</v>
      </c>
      <c r="J20" s="19"/>
      <c r="K20" s="19"/>
      <c r="L20" s="19"/>
      <c r="M20" s="19"/>
    </row>
    <row r="21" spans="2:13" ht="12.75">
      <c r="B21" s="98" t="str">
        <f>'Таблица цен ингредиентов'!G10</f>
        <v>Зерно ячменя, прессованное</v>
      </c>
      <c r="C21" s="164">
        <f>'Таблица цен ингредиентов'!H10</f>
        <v>0.18</v>
      </c>
      <c r="D21" s="34"/>
      <c r="E21" s="24"/>
      <c r="F21" s="24"/>
      <c r="G21" s="24"/>
      <c r="H21" s="24"/>
      <c r="I21" s="19"/>
      <c r="J21" s="19">
        <v>3</v>
      </c>
      <c r="K21" s="19"/>
      <c r="L21" s="19"/>
      <c r="M21" s="19">
        <v>1</v>
      </c>
    </row>
    <row r="22" spans="2:13" ht="12.75">
      <c r="B22" s="98" t="str">
        <f>'Таблица цен ингредиентов'!G12</f>
        <v>Зерно овса, прессованное</v>
      </c>
      <c r="C22" s="164">
        <f>'Таблица цен ингредиентов'!H12</f>
        <v>0.18</v>
      </c>
      <c r="D22" s="34"/>
      <c r="E22" s="24"/>
      <c r="F22" s="24"/>
      <c r="G22" s="24"/>
      <c r="H22" s="24"/>
      <c r="I22" s="19"/>
      <c r="J22" s="19"/>
      <c r="K22" s="19">
        <v>3</v>
      </c>
      <c r="L22" s="19"/>
      <c r="M22" s="19">
        <v>1</v>
      </c>
    </row>
    <row r="23" spans="2:13" ht="12.75">
      <c r="B23" s="98" t="str">
        <f>'Таблица цен ингредиентов'!G14</f>
        <v>Зерно пшеницы, пресс.</v>
      </c>
      <c r="C23" s="164">
        <f>'Таблица цен ингредиентов'!H14</f>
        <v>0.18</v>
      </c>
      <c r="D23" s="34"/>
      <c r="E23" s="24"/>
      <c r="F23" s="24"/>
      <c r="G23" s="24"/>
      <c r="H23" s="24"/>
      <c r="I23" s="19"/>
      <c r="J23" s="19"/>
      <c r="K23" s="19"/>
      <c r="L23" s="19">
        <v>3</v>
      </c>
      <c r="M23" s="19">
        <v>1</v>
      </c>
    </row>
    <row r="24" spans="2:13" ht="13.5" thickBot="1">
      <c r="B24" s="99"/>
      <c r="C24" s="165"/>
      <c r="D24" s="36"/>
      <c r="E24" s="23"/>
      <c r="F24" s="23"/>
      <c r="G24" s="23"/>
      <c r="H24" s="23"/>
      <c r="I24" s="23"/>
      <c r="J24" s="23"/>
      <c r="K24" s="23"/>
      <c r="L24" s="23"/>
      <c r="M24" s="23"/>
    </row>
    <row r="25" spans="2:14" ht="13.5" thickBot="1">
      <c r="B25" s="237" t="s">
        <v>262</v>
      </c>
      <c r="C25" s="297" t="s">
        <v>505</v>
      </c>
      <c r="D25" s="298"/>
      <c r="E25" s="298"/>
      <c r="F25" s="298"/>
      <c r="G25" s="298"/>
      <c r="H25" s="298"/>
      <c r="I25" s="298"/>
      <c r="J25" s="298"/>
      <c r="K25" s="298"/>
      <c r="L25" s="298"/>
      <c r="M25" s="299"/>
      <c r="N25" s="39"/>
    </row>
    <row r="26" spans="2:13" ht="13.5" thickTop="1">
      <c r="B26" s="18" t="s">
        <v>263</v>
      </c>
      <c r="C26" s="163">
        <f>'Демонстрация качества фуража'!C26</f>
        <v>3</v>
      </c>
      <c r="D26" s="37">
        <v>0.02</v>
      </c>
      <c r="E26" s="38">
        <v>0.02</v>
      </c>
      <c r="F26" s="38">
        <v>0.02</v>
      </c>
      <c r="G26" s="38">
        <v>0.02</v>
      </c>
      <c r="H26" s="38">
        <v>0.02</v>
      </c>
      <c r="I26" s="38">
        <v>0.02</v>
      </c>
      <c r="J26" s="38">
        <v>0.02</v>
      </c>
      <c r="K26" s="38">
        <v>0.02</v>
      </c>
      <c r="L26" s="38">
        <v>0.02</v>
      </c>
      <c r="M26" s="38">
        <v>0.02</v>
      </c>
    </row>
    <row r="27" spans="2:13" ht="12.75">
      <c r="B27" s="22" t="s">
        <v>264</v>
      </c>
      <c r="C27" s="164">
        <f>'Демонстрация качества фуража'!C27</f>
        <v>0.1</v>
      </c>
      <c r="D27" s="34"/>
      <c r="E27" s="24"/>
      <c r="F27" s="24"/>
      <c r="G27" s="24"/>
      <c r="H27" s="24"/>
      <c r="I27" s="24"/>
      <c r="J27" s="24"/>
      <c r="K27" s="24"/>
      <c r="L27" s="24"/>
      <c r="M27" s="24"/>
    </row>
    <row r="28" spans="2:13" ht="12.75">
      <c r="B28" s="22" t="s">
        <v>265</v>
      </c>
      <c r="C28" s="164">
        <f>'Демонстрация качества фуража'!C28</f>
        <v>0.1</v>
      </c>
      <c r="D28" s="34">
        <v>0.12</v>
      </c>
      <c r="E28" s="24">
        <v>0.12</v>
      </c>
      <c r="F28" s="24">
        <v>0.12</v>
      </c>
      <c r="G28" s="24">
        <v>0.12</v>
      </c>
      <c r="H28" s="24">
        <v>0.12</v>
      </c>
      <c r="I28" s="24">
        <v>0.12</v>
      </c>
      <c r="J28" s="24">
        <v>0.12</v>
      </c>
      <c r="K28" s="24">
        <v>0.12</v>
      </c>
      <c r="L28" s="24">
        <v>0.12</v>
      </c>
      <c r="M28" s="24">
        <v>0.12</v>
      </c>
    </row>
    <row r="29" spans="2:13" ht="12.75" customHeight="1" thickBot="1">
      <c r="B29" s="25" t="s">
        <v>294</v>
      </c>
      <c r="C29" s="165">
        <f>'Демонстрация качества фуража'!C29</f>
        <v>0.3</v>
      </c>
      <c r="D29" s="36">
        <v>0.12</v>
      </c>
      <c r="E29" s="23">
        <v>0.11</v>
      </c>
      <c r="F29" s="23">
        <v>0.11</v>
      </c>
      <c r="G29" s="23">
        <v>0.11</v>
      </c>
      <c r="H29" s="23">
        <v>0.11</v>
      </c>
      <c r="I29" s="23">
        <v>0.11</v>
      </c>
      <c r="J29" s="23">
        <v>0.11</v>
      </c>
      <c r="K29" s="23">
        <v>0.11</v>
      </c>
      <c r="L29" s="23">
        <v>0.11</v>
      </c>
      <c r="M29" s="23">
        <v>0.11</v>
      </c>
    </row>
    <row r="30" spans="2:13" ht="3.75" customHeight="1" thickBot="1">
      <c r="B30" s="26"/>
      <c r="C30" s="29"/>
      <c r="D30" s="29"/>
      <c r="E30" s="29"/>
      <c r="F30" s="4"/>
      <c r="G30" s="29"/>
      <c r="H30" s="29"/>
      <c r="I30" s="29"/>
      <c r="J30" s="29"/>
      <c r="K30" s="29"/>
      <c r="L30" s="29"/>
      <c r="M30" s="29"/>
    </row>
    <row r="31" spans="2:14" ht="15" customHeight="1" thickBot="1">
      <c r="B31" s="14" t="s">
        <v>295</v>
      </c>
      <c r="C31" s="267" t="s">
        <v>344</v>
      </c>
      <c r="D31" s="268"/>
      <c r="E31" s="268"/>
      <c r="F31" s="268"/>
      <c r="G31" s="268"/>
      <c r="H31" s="268"/>
      <c r="I31" s="268"/>
      <c r="J31" s="268"/>
      <c r="K31" s="268"/>
      <c r="L31" s="268"/>
      <c r="M31" s="269"/>
      <c r="N31" s="75"/>
    </row>
    <row r="32" spans="2:13" ht="3.75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3.5" thickTop="1">
      <c r="B33" s="246" t="s">
        <v>266</v>
      </c>
      <c r="C33" s="78" t="s">
        <v>267</v>
      </c>
      <c r="D33" s="17">
        <v>17.6</v>
      </c>
      <c r="E33" s="17">
        <v>20.1</v>
      </c>
      <c r="F33" s="17">
        <v>20.1</v>
      </c>
      <c r="G33" s="17">
        <v>20.1</v>
      </c>
      <c r="H33" s="17">
        <v>20.1</v>
      </c>
      <c r="I33" s="17">
        <v>20.1</v>
      </c>
      <c r="J33" s="17">
        <v>20.1</v>
      </c>
      <c r="K33" s="17">
        <v>20.1</v>
      </c>
      <c r="L33" s="17">
        <v>20.1</v>
      </c>
      <c r="M33" s="17">
        <v>20.1</v>
      </c>
    </row>
    <row r="34" spans="2:13" ht="12.75" customHeight="1">
      <c r="B34" s="247" t="s">
        <v>296</v>
      </c>
      <c r="C34" s="79" t="s">
        <v>268</v>
      </c>
      <c r="D34" s="19">
        <v>20.9</v>
      </c>
      <c r="E34" s="19">
        <v>26.9</v>
      </c>
      <c r="F34" s="19">
        <v>26.2</v>
      </c>
      <c r="G34" s="19">
        <v>26</v>
      </c>
      <c r="H34" s="19">
        <v>25.6</v>
      </c>
      <c r="I34" s="19">
        <v>27.9</v>
      </c>
      <c r="J34" s="19">
        <v>26.1</v>
      </c>
      <c r="K34" s="19">
        <v>26.1</v>
      </c>
      <c r="L34" s="19">
        <v>26.3</v>
      </c>
      <c r="M34" s="19">
        <v>26.2</v>
      </c>
    </row>
    <row r="35" spans="2:13" ht="12.75">
      <c r="B35" s="247" t="s">
        <v>297</v>
      </c>
      <c r="C35" s="79" t="s">
        <v>269</v>
      </c>
      <c r="D35" s="19">
        <v>17.6</v>
      </c>
      <c r="E35" s="19">
        <v>25.3</v>
      </c>
      <c r="F35" s="19">
        <v>25.4</v>
      </c>
      <c r="G35" s="19">
        <v>25.5</v>
      </c>
      <c r="H35" s="19">
        <v>25</v>
      </c>
      <c r="I35" s="19">
        <v>23.8</v>
      </c>
      <c r="J35" s="19">
        <v>25.2</v>
      </c>
      <c r="K35" s="19">
        <v>25.2</v>
      </c>
      <c r="L35" s="19">
        <v>25.2</v>
      </c>
      <c r="M35" s="19">
        <v>25.3</v>
      </c>
    </row>
    <row r="36" spans="2:13" ht="13.5" thickBot="1">
      <c r="B36" s="35" t="s">
        <v>298</v>
      </c>
      <c r="C36" s="80" t="s">
        <v>270</v>
      </c>
      <c r="D36" s="20">
        <v>1114</v>
      </c>
      <c r="E36" s="20">
        <v>1443</v>
      </c>
      <c r="F36" s="20">
        <v>1662</v>
      </c>
      <c r="G36" s="20">
        <v>1439</v>
      </c>
      <c r="H36" s="20">
        <v>1433</v>
      </c>
      <c r="I36" s="20">
        <v>1460</v>
      </c>
      <c r="J36" s="20">
        <v>1809</v>
      </c>
      <c r="K36" s="20">
        <v>1889</v>
      </c>
      <c r="L36" s="20">
        <v>1813</v>
      </c>
      <c r="M36" s="20">
        <v>1838</v>
      </c>
    </row>
    <row r="37" spans="2:13" ht="13.5" thickTop="1">
      <c r="B37" s="35" t="s">
        <v>299</v>
      </c>
      <c r="C37" s="81" t="s">
        <v>308</v>
      </c>
      <c r="D37" s="20">
        <v>-27</v>
      </c>
      <c r="E37" s="20">
        <v>16</v>
      </c>
      <c r="F37" s="20">
        <v>25</v>
      </c>
      <c r="G37" s="20">
        <v>32</v>
      </c>
      <c r="H37" s="20">
        <v>-2</v>
      </c>
      <c r="I37" s="20">
        <v>-72</v>
      </c>
      <c r="J37" s="20">
        <v>12</v>
      </c>
      <c r="K37" s="20">
        <v>13</v>
      </c>
      <c r="L37" s="20">
        <v>10</v>
      </c>
      <c r="M37" s="20">
        <v>15</v>
      </c>
    </row>
    <row r="38" spans="2:13" ht="12.75">
      <c r="B38" s="35" t="s">
        <v>279</v>
      </c>
      <c r="C38" s="58" t="s">
        <v>268</v>
      </c>
      <c r="D38" s="20">
        <v>19.7</v>
      </c>
      <c r="E38" s="20">
        <v>21.8</v>
      </c>
      <c r="F38" s="20">
        <v>22.9</v>
      </c>
      <c r="G38" s="20">
        <v>21.9</v>
      </c>
      <c r="H38" s="20">
        <v>21.7</v>
      </c>
      <c r="I38" s="20">
        <v>21.7</v>
      </c>
      <c r="J38" s="20">
        <v>23.6</v>
      </c>
      <c r="K38" s="20">
        <v>24</v>
      </c>
      <c r="L38" s="20">
        <v>23.6</v>
      </c>
      <c r="M38" s="20">
        <v>23.7</v>
      </c>
    </row>
    <row r="39" spans="2:13" ht="12.75">
      <c r="B39" s="244" t="s">
        <v>300</v>
      </c>
      <c r="C39" s="58" t="s">
        <v>309</v>
      </c>
      <c r="D39" s="20">
        <v>16.1</v>
      </c>
      <c r="E39" s="19">
        <v>17</v>
      </c>
      <c r="F39" s="19">
        <v>17.9</v>
      </c>
      <c r="G39" s="19">
        <v>16.8</v>
      </c>
      <c r="H39" s="19">
        <v>16.7</v>
      </c>
      <c r="I39" s="19">
        <v>17.2</v>
      </c>
      <c r="J39" s="19">
        <v>18.6</v>
      </c>
      <c r="K39" s="19">
        <v>18.9</v>
      </c>
      <c r="L39" s="19">
        <v>18.6</v>
      </c>
      <c r="M39" s="19">
        <v>18.7</v>
      </c>
    </row>
    <row r="40" spans="2:13" ht="12.75">
      <c r="B40" s="245" t="s">
        <v>301</v>
      </c>
      <c r="C40" s="58" t="s">
        <v>310</v>
      </c>
      <c r="D40" s="20">
        <v>3.7</v>
      </c>
      <c r="E40" s="19">
        <v>4.8</v>
      </c>
      <c r="F40" s="19">
        <v>5.1</v>
      </c>
      <c r="G40" s="19">
        <v>5.1</v>
      </c>
      <c r="H40" s="19">
        <v>5</v>
      </c>
      <c r="I40" s="19">
        <v>4.5</v>
      </c>
      <c r="J40" s="19">
        <v>5</v>
      </c>
      <c r="K40" s="19">
        <v>5.1</v>
      </c>
      <c r="L40" s="19">
        <v>5</v>
      </c>
      <c r="M40" s="19">
        <v>5</v>
      </c>
    </row>
    <row r="41" spans="2:13" ht="13.5" thickBot="1">
      <c r="B41" s="35" t="s">
        <v>302</v>
      </c>
      <c r="C41" s="59" t="s">
        <v>311</v>
      </c>
      <c r="D41" s="20">
        <v>39</v>
      </c>
      <c r="E41" s="20">
        <v>31</v>
      </c>
      <c r="F41" s="20">
        <v>41</v>
      </c>
      <c r="G41" s="20">
        <v>42</v>
      </c>
      <c r="H41" s="20">
        <v>43</v>
      </c>
      <c r="I41" s="20">
        <v>34</v>
      </c>
      <c r="J41" s="20">
        <v>40</v>
      </c>
      <c r="K41" s="20">
        <v>40</v>
      </c>
      <c r="L41" s="20">
        <v>41</v>
      </c>
      <c r="M41" s="20">
        <v>40</v>
      </c>
    </row>
    <row r="42" spans="2:13" ht="13.5" thickTop="1">
      <c r="B42" s="35" t="s">
        <v>303</v>
      </c>
      <c r="C42" s="60" t="s">
        <v>312</v>
      </c>
      <c r="D42" s="20">
        <v>19</v>
      </c>
      <c r="E42" s="20">
        <v>17</v>
      </c>
      <c r="F42" s="20">
        <v>18</v>
      </c>
      <c r="G42" s="20">
        <v>16</v>
      </c>
      <c r="H42" s="20">
        <v>16</v>
      </c>
      <c r="I42" s="20">
        <v>16</v>
      </c>
      <c r="J42" s="20">
        <v>20</v>
      </c>
      <c r="K42" s="20">
        <v>21</v>
      </c>
      <c r="L42" s="20">
        <v>20</v>
      </c>
      <c r="M42" s="20">
        <v>20</v>
      </c>
    </row>
    <row r="43" spans="2:13" ht="12.75">
      <c r="B43" s="35" t="s">
        <v>306</v>
      </c>
      <c r="C43" s="61" t="s">
        <v>276</v>
      </c>
      <c r="D43" s="20">
        <v>34</v>
      </c>
      <c r="E43" s="21">
        <v>28</v>
      </c>
      <c r="F43" s="21">
        <v>30</v>
      </c>
      <c r="G43" s="21">
        <v>32</v>
      </c>
      <c r="H43" s="21">
        <v>32</v>
      </c>
      <c r="I43" s="21">
        <v>230</v>
      </c>
      <c r="J43" s="21">
        <v>32</v>
      </c>
      <c r="K43" s="21">
        <v>33</v>
      </c>
      <c r="L43" s="21">
        <v>31</v>
      </c>
      <c r="M43" s="21">
        <v>32</v>
      </c>
    </row>
    <row r="44" spans="2:13" ht="12.75">
      <c r="B44" s="35" t="s">
        <v>304</v>
      </c>
      <c r="C44" s="62" t="s">
        <v>277</v>
      </c>
      <c r="D44" s="21">
        <v>23</v>
      </c>
      <c r="E44" s="21">
        <v>21</v>
      </c>
      <c r="F44" s="21">
        <v>23</v>
      </c>
      <c r="G44" s="21">
        <v>24</v>
      </c>
      <c r="H44" s="21">
        <v>24</v>
      </c>
      <c r="I44" s="21">
        <v>22</v>
      </c>
      <c r="J44" s="21">
        <v>24</v>
      </c>
      <c r="K44" s="21">
        <v>24</v>
      </c>
      <c r="L44" s="21">
        <v>23</v>
      </c>
      <c r="M44" s="21">
        <v>24</v>
      </c>
    </row>
    <row r="45" spans="2:13" ht="13.5" thickBot="1">
      <c r="B45" s="56" t="s">
        <v>305</v>
      </c>
      <c r="C45" s="63" t="s">
        <v>278</v>
      </c>
      <c r="D45" s="69">
        <v>40</v>
      </c>
      <c r="E45" s="70">
        <v>41</v>
      </c>
      <c r="F45" s="70">
        <v>37</v>
      </c>
      <c r="G45" s="70">
        <v>37</v>
      </c>
      <c r="H45" s="70">
        <v>38</v>
      </c>
      <c r="I45" s="70">
        <v>38</v>
      </c>
      <c r="J45" s="70">
        <v>36</v>
      </c>
      <c r="K45" s="70">
        <v>34</v>
      </c>
      <c r="L45" s="70">
        <v>37</v>
      </c>
      <c r="M45" s="70">
        <v>35</v>
      </c>
    </row>
    <row r="46" spans="2:13" ht="15.75" customHeight="1" thickBot="1" thickTop="1">
      <c r="B46" s="89" t="str">
        <f>'Демонстрация качества фуража'!B46</f>
        <v>Евро/литр молока//прибыль с мол.</v>
      </c>
      <c r="C46" s="183">
        <f>'Демонстрация качества фуража'!C46</f>
        <v>0.25</v>
      </c>
      <c r="D46" s="184">
        <f aca="true" t="shared" si="0" ref="D46:M46">D35*$C46</f>
        <v>4.4</v>
      </c>
      <c r="E46" s="185">
        <f t="shared" si="0"/>
        <v>6.325</v>
      </c>
      <c r="F46" s="185">
        <f t="shared" si="0"/>
        <v>6.35</v>
      </c>
      <c r="G46" s="185">
        <f t="shared" si="0"/>
        <v>6.375</v>
      </c>
      <c r="H46" s="185">
        <f t="shared" si="0"/>
        <v>6.25</v>
      </c>
      <c r="I46" s="185">
        <f t="shared" si="0"/>
        <v>5.95</v>
      </c>
      <c r="J46" s="185">
        <f t="shared" si="0"/>
        <v>6.3</v>
      </c>
      <c r="K46" s="185">
        <f t="shared" si="0"/>
        <v>6.3</v>
      </c>
      <c r="L46" s="185">
        <f t="shared" si="0"/>
        <v>6.3</v>
      </c>
      <c r="M46" s="186">
        <f t="shared" si="0"/>
        <v>6.325</v>
      </c>
    </row>
    <row r="47" spans="2:13" ht="15.75" customHeight="1" thickBot="1" thickTop="1">
      <c r="B47" s="113" t="str">
        <f>'Демонстрация качества фуража'!B47</f>
        <v>Цена кормов, евро</v>
      </c>
      <c r="C47" s="71" t="s">
        <v>313</v>
      </c>
      <c r="D47" s="187">
        <f>D13*$C13+D14*$C14+D15*$C15+D16*$C16+D17*$C17+D18*$C18+D19*$C19+D20*$C20+D21*$C21+D22*$C22+D23*$C23+D24*$C24+D26*$C26+D27*$C27+D28*$C28+D29*$C29</f>
        <v>3.288</v>
      </c>
      <c r="E47" s="188">
        <f aca="true" t="shared" si="1" ref="E47:M47">E13*$C13+E14*$C14+E15*$C15+E16*$C16+E17*$C17+E18*$C18+E19*$C19+E20*$C20+E21*$C21+E22*$C22+E23*$C23+E24*$C24+E26*$C26+E27*$C27+E28*$C28+E29*$C29</f>
        <v>4.02</v>
      </c>
      <c r="F47" s="188">
        <f t="shared" si="1"/>
        <v>3.9299999999999997</v>
      </c>
      <c r="G47" s="188">
        <f t="shared" si="1"/>
        <v>3.855</v>
      </c>
      <c r="H47" s="188">
        <f t="shared" si="1"/>
        <v>3.8249999999999997</v>
      </c>
      <c r="I47" s="188">
        <f t="shared" si="1"/>
        <v>3.81</v>
      </c>
      <c r="J47" s="188">
        <f t="shared" si="1"/>
        <v>3.945</v>
      </c>
      <c r="K47" s="188">
        <f t="shared" si="1"/>
        <v>3.975</v>
      </c>
      <c r="L47" s="188">
        <f t="shared" si="1"/>
        <v>3.9299999999999997</v>
      </c>
      <c r="M47" s="189">
        <f t="shared" si="1"/>
        <v>3.9450000000000003</v>
      </c>
    </row>
    <row r="48" spans="2:13" ht="15.75" customHeight="1" thickBot="1" thickTop="1">
      <c r="B48" s="248" t="s">
        <v>282</v>
      </c>
      <c r="C48" s="90" t="s">
        <v>336</v>
      </c>
      <c r="D48" s="190">
        <f aca="true" t="shared" si="2" ref="D48:M48">D46-D47</f>
        <v>1.1120000000000005</v>
      </c>
      <c r="E48" s="191">
        <f t="shared" si="2"/>
        <v>2.3050000000000006</v>
      </c>
      <c r="F48" s="191">
        <f t="shared" si="2"/>
        <v>2.42</v>
      </c>
      <c r="G48" s="191">
        <f t="shared" si="2"/>
        <v>2.52</v>
      </c>
      <c r="H48" s="191">
        <f t="shared" si="2"/>
        <v>2.4250000000000003</v>
      </c>
      <c r="I48" s="191">
        <f t="shared" si="2"/>
        <v>2.14</v>
      </c>
      <c r="J48" s="191">
        <f t="shared" si="2"/>
        <v>2.355</v>
      </c>
      <c r="K48" s="191">
        <f t="shared" si="2"/>
        <v>2.3249999999999997</v>
      </c>
      <c r="L48" s="191">
        <f t="shared" si="2"/>
        <v>2.37</v>
      </c>
      <c r="M48" s="192">
        <f t="shared" si="2"/>
        <v>2.38</v>
      </c>
    </row>
    <row r="49" spans="2:13" ht="15.75" customHeight="1" thickBot="1" thickTop="1">
      <c r="B49" s="255" t="str">
        <f>'Демонстрация качества фуража'!B49</f>
        <v>ПСРК, молоко продается по €/литр:</v>
      </c>
      <c r="C49" s="182">
        <v>0.3</v>
      </c>
      <c r="D49" s="193">
        <f aca="true" t="shared" si="3" ref="D49:M49">($C49*D35)-D47</f>
        <v>1.9920000000000004</v>
      </c>
      <c r="E49" s="194">
        <f t="shared" si="3"/>
        <v>3.5700000000000003</v>
      </c>
      <c r="F49" s="194">
        <f t="shared" si="3"/>
        <v>3.6899999999999995</v>
      </c>
      <c r="G49" s="194">
        <f t="shared" si="3"/>
        <v>3.7949999999999995</v>
      </c>
      <c r="H49" s="194">
        <f t="shared" si="3"/>
        <v>3.6750000000000003</v>
      </c>
      <c r="I49" s="194">
        <f t="shared" si="3"/>
        <v>3.3299999999999996</v>
      </c>
      <c r="J49" s="194">
        <f t="shared" si="3"/>
        <v>3.6149999999999998</v>
      </c>
      <c r="K49" s="194">
        <f t="shared" si="3"/>
        <v>3.5849999999999995</v>
      </c>
      <c r="L49" s="194">
        <f t="shared" si="3"/>
        <v>3.63</v>
      </c>
      <c r="M49" s="195">
        <f t="shared" si="3"/>
        <v>3.6449999999999996</v>
      </c>
    </row>
    <row r="50" spans="2:14" ht="3.75" customHeight="1" thickBot="1" thickTop="1">
      <c r="B50" s="28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30"/>
      <c r="N50" s="31"/>
    </row>
    <row r="51" spans="2:14" ht="12.75" customHeight="1">
      <c r="B51" s="288" t="s">
        <v>338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90"/>
      <c r="N51" s="31"/>
    </row>
    <row r="52" spans="2:13" ht="13.5" thickBot="1">
      <c r="B52" s="291" t="s">
        <v>339</v>
      </c>
      <c r="C52" s="292"/>
      <c r="D52" s="292"/>
      <c r="E52" s="292"/>
      <c r="F52" s="292"/>
      <c r="G52" s="292"/>
      <c r="H52" s="292"/>
      <c r="I52" s="292"/>
      <c r="J52" s="292"/>
      <c r="K52" s="292"/>
      <c r="L52" s="292"/>
      <c r="M52" s="293"/>
    </row>
    <row r="53" spans="2:13" ht="3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ht="12.7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ht="12.7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ht="12.7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ht="12.7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ht="12.7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ht="12.7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ht="12.7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ht="12.7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ht="12.7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13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13" ht="12.7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13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2:13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2.7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2:13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2:13" ht="12.7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2:13" ht="12.7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2.7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2.7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2.7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2.7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2.7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2.7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2.7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2:13" ht="12.7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2:13" ht="12.7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2:13" ht="12.7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2:13" ht="12.7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2:13" ht="12.7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2:13" ht="12.7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2:13" ht="12.7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2:13" ht="12.7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2:13" ht="12.7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2:13" ht="12.7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2:13" ht="12.7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2:13" ht="12.7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2:13" ht="12.7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2:13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2:13" ht="12.7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2:13" ht="12.7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2:13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2:13" ht="12.7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2:13" ht="12.7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2:13" ht="12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2:13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2:13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2:13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2:13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2:13" ht="12.7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2:13" ht="12.7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2:13" ht="12.7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2:13" ht="12.7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2:13" ht="12.7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2:13" ht="12.7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2:13" ht="12.7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2:13" ht="12.7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2:13" ht="12.7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2:1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2:1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2:1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2:1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2:1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2:1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2:1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2:1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2:1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2:1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2:1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2:1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2:1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2:1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2:1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2:1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2:1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2:1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2:1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2:1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2:1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2:1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2:1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2:1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2:1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2:1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2:1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2:1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2:13" ht="12.7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2:13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2:13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2:13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2:13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2:13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2:13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2:13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2:13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2:13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2:13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2:13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2:13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2:13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2:13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2:13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2:13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2:13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2:13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2:13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2:13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2:13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2:13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2:13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2:13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2:13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2:13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2:13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2:13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2:13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2:13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2:13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2:13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2:13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2:13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2:13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2:13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2:13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2:13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2:13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2:13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2:13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2:13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2:13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2:13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2:13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2:13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2:13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2:13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2:13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2:13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2:1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2:1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2:1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2:1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2:1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2:1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2:1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2:1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2:1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2:1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2:1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2:13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2:13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2:13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2:13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2:13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2:13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2:13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2:13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2:13" ht="12.7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2:13" ht="12.7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2:13" ht="12.7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2:13" ht="12.7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2:13" ht="12.7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2:13" ht="12.7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2:13" ht="12.7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2:13" ht="12.7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2:13" ht="12.7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2:13" ht="12.7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2:13" ht="12.7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2:13" ht="12.7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2:13" ht="12.7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2:13" ht="12.7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2:13" ht="12.7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2:13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2:13" ht="12.7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2:13" ht="12.7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2:13" ht="12.7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2:13" ht="12.7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2:13" ht="12.7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2:13" ht="12.7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2:13" ht="12.7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2:13" ht="12.7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2:13" ht="12.7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2:13" ht="12.7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2:13" ht="12.7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2:13" ht="12.7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2:13" ht="12.7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2:13" ht="12.7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2:13" ht="12.7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2:13" ht="12.7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2:13" ht="12.7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2:13" ht="12.7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2:13" ht="12.7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2:13" ht="12.7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2:13" ht="12.7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2:13" ht="12.7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2:13" ht="12.7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2:13" ht="12.7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2:13" ht="12.7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2:13" ht="12.7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2:13" ht="12.7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2:13" ht="12.7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2:13" ht="12.7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2:13" ht="12.7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2:13" ht="12.7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2:13" ht="12.7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2:13" ht="12.7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2:13" ht="12.7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2:13" ht="12.7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2:13" ht="12.7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2:13" ht="12.7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2:13" ht="12.7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2:13" ht="12.7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2:13" ht="12.7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2:13" ht="12.7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2:13" ht="12.7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2:13" ht="12.7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2:13" ht="12.7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2:13" ht="12.7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2:13" ht="12.7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2:13" ht="12.7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2:13" ht="12.7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2:13" ht="12.7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2:13" ht="12.7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2:13" ht="12.7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2:13" ht="12.7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2:13" ht="12.7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2:13" ht="12.7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2:13" ht="12.7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2:13" ht="12.7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2:13" ht="12.7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2:13" ht="12.7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2:13" ht="12.7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2:13" ht="12.7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2:13" ht="12.7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2:13" ht="12.7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2:13" ht="12.7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2:13" ht="12.7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2:13" ht="12.7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2:13" ht="12.7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2:13" ht="12.7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2:13" ht="12.7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2:13" ht="12.7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2:13" ht="12.7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2:13" ht="12.7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2:13" ht="12.7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2:13" ht="12.7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2:13" ht="12.7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2:13" ht="12.7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2:13" ht="12.7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2:13" ht="12.7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2:13" ht="12.7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2:13" ht="12.7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2:13" ht="12.7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2:13" ht="12.7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2:13" ht="12.7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2:13" ht="12.7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2:13" ht="12.7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2:13" ht="12.7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2:13" ht="12.7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2:13" ht="12.7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2:13" ht="12.7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2:13" ht="12.7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2:13" ht="12.7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2:13" ht="12.7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2:13" ht="12.7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2:13" ht="12.7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2:13" ht="12.7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2:13" ht="12.7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2:13" ht="12.7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2:13" ht="12.7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2:13" ht="12.7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2:13" ht="12.7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2:13" ht="12.7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2:13" ht="12.7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2:13" ht="12.7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2:13" ht="12.7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2:13" ht="12.7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2:13" ht="12.7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2:13" ht="12.7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2:13" ht="12.7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2:13" ht="12.7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2:13" ht="12.7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2:13" ht="12.7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2:13" ht="12.7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2:13" ht="12.7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2:13" ht="12.7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2:13" ht="12.7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2:13" ht="12.7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2:13" ht="12.7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2:13" ht="12.7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2:13" ht="12.7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2:13" ht="12.7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2:13" ht="12.7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2:13" ht="12.7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2:13" ht="12.7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2:13" ht="12.7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2:13" ht="12.7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2:13" ht="12.7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2:13" ht="12.7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2:13" ht="12.7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2:13" ht="12.7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2:13" ht="12.7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2:13" ht="12.7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2:13" ht="12.7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2:13" ht="12.7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2:13" ht="12.7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2:13" ht="12.7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2:13" ht="12.7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2:13" ht="12.7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2:13" ht="12.7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2:13" ht="12.7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2:13" ht="12.7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2:13" ht="12.7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2:13" ht="12.7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2:13" ht="12.7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2:13" ht="12.7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2:13" ht="12.7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2:13" ht="12.7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2:13" ht="12.7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2:13" ht="12.7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2:13" ht="12.7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2:13" ht="12.7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2:13" ht="12.7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2:13" ht="12.7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2:13" ht="12.7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2:13" ht="12.7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2:13" ht="12.7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2:13" ht="12.7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2:13" ht="12.7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2:13" ht="12.7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2:13" ht="12.7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2:13" ht="12.7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2:13" ht="12.7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2:13" ht="12.7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2:13" ht="12.7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2:13" ht="12.7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2:13" ht="12.7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2:13" ht="12.7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2:13" ht="12.7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2:13" ht="12.7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2:13" ht="12.7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2:13" ht="12.7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2:13" ht="12.7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2:13" ht="12.7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2:13" ht="12.7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2:13" ht="12.7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2:13" ht="12.7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2:13" ht="12.7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2:13" ht="12.7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2:13" ht="12.7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2:13" ht="12.7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2:13" ht="12.7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2:13" ht="12.7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2:13" ht="12.7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2:13" ht="12.7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2:13" ht="12.7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2:13" ht="12.7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2:13" ht="12.7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2:13" ht="12.7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2:13" ht="12.7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2:13" ht="12.7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2:13" ht="12.7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2:13" ht="12.7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2:13" ht="12.7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2:13" ht="12.7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2:13" ht="12.7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2:13" ht="12.7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2:13" ht="12.7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2:13" ht="12.7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2:13" ht="12.7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2:13" ht="12.7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2:13" ht="12.7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2:13" ht="12.7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2:13" ht="12.7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2:13" ht="12.7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2:13" ht="12.7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2:13" ht="12.7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2:13" ht="12.7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2:13" ht="12.7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2:13" ht="12.7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2:13" ht="12.7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2:13" ht="12.7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2:13" ht="12.7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2:13" ht="12.7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2:13" ht="12.7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2:13" ht="12.7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2:13" ht="12.7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2:13" ht="12.7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2:13" ht="12.7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2:13" ht="12.7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2:13" ht="12.7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2:13" ht="12.7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2:13" ht="12.7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2:13" ht="12.7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2:13" ht="12.7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2:13" ht="12.7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2:13" ht="12.7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2:13" ht="12.7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2:13" ht="12.7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2:13" ht="12.7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2:13" ht="12.7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2:13" ht="12.7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2:13" ht="12.7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2:13" ht="12.7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2:13" ht="12.7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2:13" ht="12.7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2:13" ht="12.7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2:13" ht="12.7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2:13" ht="12.7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2:13" ht="12.7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2:13" ht="12.7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2:13" ht="12.7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2:13" ht="12.7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2:13" ht="12.7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2:13" ht="12.7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2:13" ht="12.7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2:13" ht="12.7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2:13" ht="12.7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2:13" ht="12.7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2:13" ht="12.7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2:13" ht="12.7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2:13" ht="12.7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2:13" ht="12.7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2:13" ht="12.7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2:13" ht="12.7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2:13" ht="12.7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2:13" ht="12.7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2:13" ht="12.7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2:13" ht="12.7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2:13" ht="12.7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2:13" ht="12.7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2:13" ht="12.7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2:13" ht="12.7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2:13" ht="12.7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2:13" ht="12.7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2:13" ht="12.7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2:13" ht="12.7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2:13" ht="12.7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2:13" ht="12.7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2:13" ht="12.7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2:13" ht="12.7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2:13" ht="12.7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2:13" ht="12.7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2:13" ht="12.7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2:13" ht="12.7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2:13" ht="12.7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2:13" ht="12.7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2:13" ht="12.7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2:13" ht="12.7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2:13" ht="12.7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2:13" ht="12.7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2:13" ht="12.7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2:13" ht="12.7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2:13" ht="12.7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2:13" ht="12.7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2:13" ht="12.7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2:13" ht="12.7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2:13" ht="12.7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2:13" ht="12.7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2:13" ht="12.7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2:13" ht="12.7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2:13" ht="12.7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2:13" ht="12.7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2:13" ht="12.7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2:13" ht="12.7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2:13" ht="12.7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</sheetData>
  <mergeCells count="7">
    <mergeCell ref="D2:M2"/>
    <mergeCell ref="B51:M51"/>
    <mergeCell ref="B52:M52"/>
    <mergeCell ref="B4:M4"/>
    <mergeCell ref="C25:M25"/>
    <mergeCell ref="C31:M31"/>
    <mergeCell ref="B12:C12"/>
  </mergeCells>
  <printOptions horizontalCentered="1" verticalCentered="1"/>
  <pageMargins left="0" right="0" top="0" bottom="0.25" header="0" footer="0"/>
  <pageSetup fitToHeight="1" fitToWidth="1" horizontalDpi="600" verticalDpi="600" orientation="landscape" scale="94" r:id="rId1"/>
  <headerFooter alignWithMargins="0">
    <oddFooter>&amp;L&amp;8&amp;F, &amp;A&amp;C&amp;8Page &amp;P of 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Lyubomyr Oliynyk</cp:lastModifiedBy>
  <cp:lastPrinted>2003-09-02T14:27:54Z</cp:lastPrinted>
  <dcterms:created xsi:type="dcterms:W3CDTF">2003-07-26T06:24:21Z</dcterms:created>
  <dcterms:modified xsi:type="dcterms:W3CDTF">2003-11-12T10:27:43Z</dcterms:modified>
  <cp:category/>
  <cp:version/>
  <cp:contentType/>
  <cp:contentStatus/>
</cp:coreProperties>
</file>